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NAS-USECO\01-affaires\22-585 - HEH BAT A - UNHI\05 DCE\04 DPGF\02 RENDU POUR MISE EN PAGE - EXCEL\2025-06-06 DCE V1\"/>
    </mc:Choice>
  </mc:AlternateContent>
  <xr:revisionPtr revIDLastSave="0" documentId="13_ncr:1_{13699A4E-B9A7-4730-B881-746F78CCEC14}" xr6:coauthVersionLast="47" xr6:coauthVersionMax="47" xr10:uidLastSave="{00000000-0000-0000-0000-000000000000}"/>
  <bookViews>
    <workbookView xWindow="-120" yWindow="-120" windowWidth="29040" windowHeight="15720" xr2:uid="{00000000-000D-0000-FFFF-FFFF00000000}"/>
  </bookViews>
  <sheets>
    <sheet name="Lot N°04 METALLERIE" sheetId="1" r:id="rId1"/>
  </sheets>
  <definedNames>
    <definedName name="_xlnm.Print_Titles" localSheetId="0">'Lot N°04 METALLERIE'!$1:$4</definedName>
    <definedName name="_xlnm.Print_Area" localSheetId="0">'Lot N°04 METALLERIE'!$A$1:$Q$74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64" i="1" l="1"/>
  <c r="O63" i="1"/>
  <c r="O62" i="1"/>
  <c r="O61" i="1"/>
  <c r="O60" i="1"/>
  <c r="O59" i="1"/>
  <c r="O58" i="1"/>
  <c r="O57" i="1"/>
  <c r="O53" i="1"/>
  <c r="O52" i="1"/>
  <c r="O51" i="1"/>
  <c r="O50" i="1"/>
  <c r="O49" i="1"/>
  <c r="O48" i="1"/>
  <c r="O47" i="1"/>
  <c r="O46" i="1"/>
  <c r="O45" i="1"/>
  <c r="O44" i="1"/>
  <c r="O43" i="1"/>
  <c r="O42" i="1"/>
  <c r="O41" i="1"/>
  <c r="O40" i="1"/>
  <c r="O39" i="1"/>
  <c r="O38" i="1"/>
  <c r="O32" i="1"/>
  <c r="O31" i="1"/>
  <c r="O30" i="1"/>
  <c r="O29" i="1"/>
  <c r="O28" i="1"/>
  <c r="O27" i="1"/>
  <c r="O26" i="1"/>
  <c r="O24" i="1"/>
  <c r="O23" i="1"/>
  <c r="O22" i="1"/>
  <c r="O21" i="1"/>
  <c r="O20" i="1"/>
  <c r="O14" i="1"/>
  <c r="O13" i="1"/>
  <c r="O12" i="1"/>
  <c r="O11" i="1"/>
  <c r="O10" i="1"/>
  <c r="O9" i="1"/>
  <c r="O8" i="1"/>
  <c r="L64" i="1"/>
  <c r="L63" i="1"/>
  <c r="L62" i="1"/>
  <c r="L61" i="1"/>
  <c r="L60" i="1"/>
  <c r="L59" i="1"/>
  <c r="L58" i="1"/>
  <c r="L57" i="1"/>
  <c r="L56" i="1"/>
  <c r="L52" i="1"/>
  <c r="Q52" i="1" s="1"/>
  <c r="L51" i="1"/>
  <c r="L50" i="1"/>
  <c r="L49" i="1"/>
  <c r="L48" i="1"/>
  <c r="L47" i="1"/>
  <c r="L46" i="1"/>
  <c r="L45" i="1"/>
  <c r="L44" i="1"/>
  <c r="L43" i="1"/>
  <c r="L42" i="1"/>
  <c r="L41" i="1"/>
  <c r="L40" i="1"/>
  <c r="L38" i="1"/>
  <c r="L54" i="1" s="1"/>
  <c r="L33" i="1"/>
  <c r="L32" i="1"/>
  <c r="L31" i="1"/>
  <c r="L30" i="1"/>
  <c r="L29" i="1"/>
  <c r="Q29" i="1" s="1"/>
  <c r="L28" i="1"/>
  <c r="L27" i="1"/>
  <c r="L26" i="1"/>
  <c r="L24" i="1"/>
  <c r="L23" i="1"/>
  <c r="L22" i="1"/>
  <c r="L21" i="1"/>
  <c r="L20" i="1"/>
  <c r="L35" i="1" s="1"/>
  <c r="L14" i="1"/>
  <c r="L13" i="1"/>
  <c r="L12" i="1"/>
  <c r="L11" i="1"/>
  <c r="L10" i="1"/>
  <c r="L9" i="1"/>
  <c r="L8" i="1"/>
  <c r="L16" i="1" s="1"/>
  <c r="G64" i="1"/>
  <c r="G63" i="1"/>
  <c r="G62" i="1"/>
  <c r="G61" i="1"/>
  <c r="G60" i="1"/>
  <c r="G59" i="1"/>
  <c r="G58" i="1"/>
  <c r="G57" i="1"/>
  <c r="G56" i="1"/>
  <c r="G52" i="1"/>
  <c r="G51" i="1"/>
  <c r="G50" i="1"/>
  <c r="Q50" i="1" s="1"/>
  <c r="G49" i="1"/>
  <c r="G48" i="1"/>
  <c r="G47" i="1"/>
  <c r="G46" i="1"/>
  <c r="G45" i="1"/>
  <c r="G44" i="1"/>
  <c r="G43" i="1"/>
  <c r="G41" i="1"/>
  <c r="G42" i="1"/>
  <c r="G40" i="1"/>
  <c r="G38" i="1"/>
  <c r="G32" i="1"/>
  <c r="G31" i="1"/>
  <c r="G30" i="1"/>
  <c r="G29" i="1"/>
  <c r="G28" i="1"/>
  <c r="G27" i="1"/>
  <c r="G26" i="1"/>
  <c r="G24" i="1"/>
  <c r="G23" i="1"/>
  <c r="G22" i="1"/>
  <c r="G21" i="1"/>
  <c r="G20" i="1"/>
  <c r="G14" i="1"/>
  <c r="G13" i="1"/>
  <c r="G12" i="1"/>
  <c r="G11" i="1"/>
  <c r="G10" i="1"/>
  <c r="G9" i="1"/>
  <c r="G8" i="1"/>
  <c r="F8" i="1"/>
  <c r="K8" i="1"/>
  <c r="N8" i="1"/>
  <c r="F9" i="1"/>
  <c r="K9" i="1"/>
  <c r="N9" i="1"/>
  <c r="F10" i="1"/>
  <c r="K10" i="1"/>
  <c r="Q10" i="1" s="1"/>
  <c r="N10" i="1"/>
  <c r="F11" i="1"/>
  <c r="K11" i="1"/>
  <c r="N11" i="1"/>
  <c r="Q11" i="1"/>
  <c r="F12" i="1"/>
  <c r="K12" i="1"/>
  <c r="N12" i="1"/>
  <c r="F13" i="1"/>
  <c r="K13" i="1"/>
  <c r="N13" i="1"/>
  <c r="F14" i="1"/>
  <c r="K14" i="1"/>
  <c r="N14" i="1"/>
  <c r="F20" i="1"/>
  <c r="K20" i="1"/>
  <c r="N20" i="1"/>
  <c r="F21" i="1"/>
  <c r="K21" i="1"/>
  <c r="N21" i="1"/>
  <c r="F22" i="1"/>
  <c r="K22" i="1"/>
  <c r="N22" i="1"/>
  <c r="F23" i="1"/>
  <c r="Q23" i="1" s="1"/>
  <c r="K23" i="1"/>
  <c r="N23" i="1"/>
  <c r="F24" i="1"/>
  <c r="K24" i="1"/>
  <c r="N24" i="1"/>
  <c r="F26" i="1"/>
  <c r="K26" i="1"/>
  <c r="N26" i="1"/>
  <c r="F27" i="1"/>
  <c r="K27" i="1"/>
  <c r="N27" i="1"/>
  <c r="F28" i="1"/>
  <c r="K28" i="1"/>
  <c r="N28" i="1"/>
  <c r="F29" i="1"/>
  <c r="K29" i="1"/>
  <c r="N29" i="1"/>
  <c r="F30" i="1"/>
  <c r="K30" i="1"/>
  <c r="N30" i="1"/>
  <c r="F31" i="1"/>
  <c r="K31" i="1"/>
  <c r="N31" i="1"/>
  <c r="F32" i="1"/>
  <c r="K32" i="1"/>
  <c r="N32" i="1"/>
  <c r="F33" i="1"/>
  <c r="G33" i="1"/>
  <c r="K33" i="1"/>
  <c r="N33" i="1"/>
  <c r="F38" i="1"/>
  <c r="K38" i="1"/>
  <c r="N38" i="1"/>
  <c r="F40" i="1"/>
  <c r="K40" i="1"/>
  <c r="N40" i="1"/>
  <c r="F41" i="1"/>
  <c r="K41" i="1"/>
  <c r="N41" i="1"/>
  <c r="F42" i="1"/>
  <c r="K42" i="1"/>
  <c r="N42" i="1"/>
  <c r="F43" i="1"/>
  <c r="Q43" i="1"/>
  <c r="K43" i="1"/>
  <c r="N43" i="1"/>
  <c r="F44" i="1"/>
  <c r="K44" i="1"/>
  <c r="N44" i="1"/>
  <c r="F45" i="1"/>
  <c r="K45" i="1"/>
  <c r="N45" i="1"/>
  <c r="F46" i="1"/>
  <c r="K46" i="1"/>
  <c r="Q46" i="1" s="1"/>
  <c r="N46" i="1"/>
  <c r="F47" i="1"/>
  <c r="Q47" i="1"/>
  <c r="K47" i="1"/>
  <c r="N47" i="1"/>
  <c r="F49" i="1"/>
  <c r="K49" i="1"/>
  <c r="N49" i="1"/>
  <c r="F50" i="1"/>
  <c r="K50" i="1"/>
  <c r="N50" i="1"/>
  <c r="F51" i="1"/>
  <c r="K51" i="1"/>
  <c r="N51" i="1"/>
  <c r="F52" i="1"/>
  <c r="K52" i="1"/>
  <c r="N52" i="1"/>
  <c r="F57" i="1"/>
  <c r="K57" i="1"/>
  <c r="N57" i="1"/>
  <c r="F59" i="1"/>
  <c r="K59" i="1"/>
  <c r="N59" i="1"/>
  <c r="F60" i="1"/>
  <c r="K60" i="1"/>
  <c r="N60" i="1"/>
  <c r="F61" i="1"/>
  <c r="Q61" i="1"/>
  <c r="K61" i="1"/>
  <c r="N61" i="1"/>
  <c r="F62" i="1"/>
  <c r="K62" i="1"/>
  <c r="N62" i="1"/>
  <c r="F63" i="1"/>
  <c r="K63" i="1"/>
  <c r="N63" i="1"/>
  <c r="F64" i="1"/>
  <c r="K64" i="1"/>
  <c r="N64" i="1"/>
  <c r="B72" i="1"/>
  <c r="Q12" i="1" l="1"/>
  <c r="Q9" i="1"/>
  <c r="Q41" i="1"/>
  <c r="Q14" i="1"/>
  <c r="Q44" i="1"/>
  <c r="Q32" i="1"/>
  <c r="Q38" i="1"/>
  <c r="Q54" i="1" s="1"/>
  <c r="Q40" i="1"/>
  <c r="Q13" i="1"/>
  <c r="Q64" i="1"/>
  <c r="Q45" i="1"/>
  <c r="Q51" i="1"/>
  <c r="Q60" i="1"/>
  <c r="L66" i="1"/>
  <c r="Q30" i="1"/>
  <c r="Q21" i="1"/>
  <c r="Q62" i="1"/>
  <c r="Q49" i="1"/>
  <c r="Q28" i="1"/>
  <c r="Q42" i="1"/>
  <c r="G35" i="1"/>
  <c r="Q57" i="1"/>
  <c r="G54" i="1"/>
  <c r="Q26" i="1"/>
  <c r="Q24" i="1"/>
  <c r="Q27" i="1"/>
  <c r="Q59" i="1"/>
  <c r="L67" i="1"/>
  <c r="L71" i="1" s="1"/>
  <c r="Q33" i="1"/>
  <c r="Q63" i="1"/>
  <c r="Q31" i="1"/>
  <c r="Q22" i="1"/>
  <c r="G66" i="1"/>
  <c r="G16" i="1"/>
  <c r="G67" i="1" s="1"/>
  <c r="G71" i="1" s="1"/>
  <c r="Q8" i="1"/>
  <c r="Q20" i="1"/>
  <c r="Q66" i="1" l="1"/>
  <c r="L72" i="1"/>
  <c r="L73" i="1"/>
  <c r="G72" i="1"/>
  <c r="G73" i="1" s="1"/>
  <c r="Q16" i="1"/>
  <c r="Q35" i="1"/>
  <c r="Q67" i="1" l="1"/>
  <c r="Q71" i="1"/>
  <c r="Q72" i="1" l="1"/>
  <c r="Q73" i="1" s="1"/>
</calcChain>
</file>

<file path=xl/sharedStrings.xml><?xml version="1.0" encoding="utf-8"?>
<sst xmlns="http://schemas.openxmlformats.org/spreadsheetml/2006/main" count="263" uniqueCount="263">
  <si>
    <t>POSTE DE SECURITE</t>
  </si>
  <si>
    <t>PAVILLON A</t>
  </si>
  <si>
    <t>Cumul des classeurs</t>
  </si>
  <si>
    <t>U</t>
  </si>
  <si>
    <t>Quantité MOE</t>
  </si>
  <si>
    <t>Quantité Entreprise</t>
  </si>
  <si>
    <t>Prix en €</t>
  </si>
  <si>
    <t>Total en €</t>
  </si>
  <si>
    <t>Quantité MOE</t>
  </si>
  <si>
    <t>Quantité Entreprise</t>
  </si>
  <si>
    <t>Prix en €</t>
  </si>
  <si>
    <t>Total en €</t>
  </si>
  <si>
    <t>Quantité MOE</t>
  </si>
  <si>
    <t>Quantité Entreprise</t>
  </si>
  <si>
    <t>Prix en €</t>
  </si>
  <si>
    <t>Total en €</t>
  </si>
  <si>
    <t>Désignation</t>
  </si>
  <si>
    <t>2</t>
  </si>
  <si>
    <t>DESCRIPTION DES OUVRAGES</t>
  </si>
  <si>
    <t>CH3</t>
  </si>
  <si>
    <t>2.1</t>
  </si>
  <si>
    <t>TRAVAUX DE DEPOSE</t>
  </si>
  <si>
    <t>CH4</t>
  </si>
  <si>
    <t xml:space="preserve">2.1.1 </t>
  </si>
  <si>
    <t>DEPOSE DE PORTAILS EXISTANTS NON CONSERVES SUR FUTUR HALL D'ENTREE</t>
  </si>
  <si>
    <t>m²</t>
  </si>
  <si>
    <t>ART</t>
  </si>
  <si>
    <t>AJ1-H292</t>
  </si>
  <si>
    <t xml:space="preserve">2.1.2 </t>
  </si>
  <si>
    <t>DEPOSE DE GARDE-CORPS METALLIQUES</t>
  </si>
  <si>
    <t>ml</t>
  </si>
  <si>
    <t>ART</t>
  </si>
  <si>
    <t>CK1-A149</t>
  </si>
  <si>
    <t xml:space="preserve">2.1.3 </t>
  </si>
  <si>
    <t>DEPOSE DE MAINS COURANTES METALLIQUES</t>
  </si>
  <si>
    <t>ml</t>
  </si>
  <si>
    <t>ART</t>
  </si>
  <si>
    <t>AJ1-H346</t>
  </si>
  <si>
    <t xml:space="preserve">2.1.4 </t>
  </si>
  <si>
    <t>DEPOSE DE BAREAUDAGE</t>
  </si>
  <si>
    <t>m²</t>
  </si>
  <si>
    <t>ART</t>
  </si>
  <si>
    <t>CK1-A148</t>
  </si>
  <si>
    <t xml:space="preserve">2.1.5 </t>
  </si>
  <si>
    <t>DEPOSE DU GRILLAGE ET TOLE PLEINE EN PERIPHERIE DE L'ASCENSEUR DE L'ESCALIER MONUMENTAL</t>
  </si>
  <si>
    <t>m²</t>
  </si>
  <si>
    <t>ART</t>
  </si>
  <si>
    <t>AJ1-H282</t>
  </si>
  <si>
    <t xml:space="preserve">2.1.6 </t>
  </si>
  <si>
    <t>DEPOSE DE GRILLE BARREAUDEE ET D'OUVRANT</t>
  </si>
  <si>
    <t>m²</t>
  </si>
  <si>
    <t>ART</t>
  </si>
  <si>
    <t>AJ1-H287</t>
  </si>
  <si>
    <t xml:space="preserve">2.1.7 </t>
  </si>
  <si>
    <t>DEPOSE DES GRILLES CAILLEBOTIS AU NIVEAU DES SOUPIRAUX FACADES OUEST</t>
  </si>
  <si>
    <t>m²</t>
  </si>
  <si>
    <t>ART</t>
  </si>
  <si>
    <t>CK1-A837</t>
  </si>
  <si>
    <t>Total TRAVAUX DE DEPOSE</t>
  </si>
  <si>
    <t>STOT</t>
  </si>
  <si>
    <t>2.2</t>
  </si>
  <si>
    <t>SAS THERMIQUE</t>
  </si>
  <si>
    <t>CH4</t>
  </si>
  <si>
    <t>2.2.1</t>
  </si>
  <si>
    <t>BARDAGE EN ZINC QUARTZ A JOINT DEBOUT</t>
  </si>
  <si>
    <t>CH5</t>
  </si>
  <si>
    <t xml:space="preserve">2.2.1.1 </t>
  </si>
  <si>
    <t>ISOLATION THERMIQUE EN LAINE MINERALE DE 45 MM D'EPAISSEUR - R = 1.50 m².K/W</t>
  </si>
  <si>
    <t>m²</t>
  </si>
  <si>
    <t>ART</t>
  </si>
  <si>
    <t>AJ1-H227</t>
  </si>
  <si>
    <t xml:space="preserve">2.2.1.2 </t>
  </si>
  <si>
    <t>CHEVRONS SUPPORT DU VOLIGEAGE</t>
  </si>
  <si>
    <t>m²</t>
  </si>
  <si>
    <t>ART</t>
  </si>
  <si>
    <t>AJ1-H228</t>
  </si>
  <si>
    <t xml:space="preserve">2.2.1.3 </t>
  </si>
  <si>
    <t>VOLIGEAGE BOIS MASSIF</t>
  </si>
  <si>
    <t>m²</t>
  </si>
  <si>
    <t>ART</t>
  </si>
  <si>
    <t>AJ1-H229</t>
  </si>
  <si>
    <t xml:space="preserve">2.2.1.4 </t>
  </si>
  <si>
    <t>HABILLAGE EN ZINC QUARTZ A JOINT DEBOUT</t>
  </si>
  <si>
    <t>m²</t>
  </si>
  <si>
    <t>ART</t>
  </si>
  <si>
    <t>AJ1-H226</t>
  </si>
  <si>
    <t xml:space="preserve">2.2.1.5 </t>
  </si>
  <si>
    <t>ISOLATION EN PIED DE FACADE</t>
  </si>
  <si>
    <t>m²</t>
  </si>
  <si>
    <t>ART</t>
  </si>
  <si>
    <t>AJ1-H363</t>
  </si>
  <si>
    <t>2.2.2</t>
  </si>
  <si>
    <t>COUVERTURE EN ZINC QUARTZ A JOINT DEBOUT</t>
  </si>
  <si>
    <t>CH5</t>
  </si>
  <si>
    <t xml:space="preserve">2.2.2.1 </t>
  </si>
  <si>
    <t>ISOLATION THERMIQUE EN LAINE MINERALE DE 45 MM D'EPAISSEUR - R = 1.50 m².K/W</t>
  </si>
  <si>
    <t>m²</t>
  </si>
  <si>
    <t>ART</t>
  </si>
  <si>
    <t>EAC-Q632</t>
  </si>
  <si>
    <t xml:space="preserve">2.2.2.2 </t>
  </si>
  <si>
    <t>ECRAN DE SOUS TOITURE HPV</t>
  </si>
  <si>
    <t>m²</t>
  </si>
  <si>
    <t>ART</t>
  </si>
  <si>
    <t>EAC-Q768</t>
  </si>
  <si>
    <t xml:space="preserve">2.2.2.3 </t>
  </si>
  <si>
    <t>VOLIGEAGE BOIS MASSIF POSE A FACETTE</t>
  </si>
  <si>
    <t>m²</t>
  </si>
  <si>
    <t>ART</t>
  </si>
  <si>
    <t>AP1-A773</t>
  </si>
  <si>
    <t xml:space="preserve">2.2.2.4 </t>
  </si>
  <si>
    <t>TOITURE CINTREE EN ALUMINIUM A JOINT DEBOUT</t>
  </si>
  <si>
    <t>m²</t>
  </si>
  <si>
    <t>ART</t>
  </si>
  <si>
    <t>EAC-Q072</t>
  </si>
  <si>
    <t xml:space="preserve">2.2.2.5 </t>
  </si>
  <si>
    <t>CHENEAUX</t>
  </si>
  <si>
    <t>ml</t>
  </si>
  <si>
    <t>ART</t>
  </si>
  <si>
    <t>AJ1-H364</t>
  </si>
  <si>
    <t xml:space="preserve">2.2.2.6 </t>
  </si>
  <si>
    <t>SOUS-FACE EN ALUMINIUM THERMOLAQUE</t>
  </si>
  <si>
    <t>m²</t>
  </si>
  <si>
    <t>ART</t>
  </si>
  <si>
    <t>VA1-J004</t>
  </si>
  <si>
    <t xml:space="preserve">2.2.2.7 </t>
  </si>
  <si>
    <t>RIVE ADOSSEE A L'IMPOSTE VITREE EXISTANTE</t>
  </si>
  <si>
    <t>ml</t>
  </si>
  <si>
    <t>ART</t>
  </si>
  <si>
    <t>EAC-R799</t>
  </si>
  <si>
    <t xml:space="preserve">2.2.2.8 </t>
  </si>
  <si>
    <t>HABILLAGE EN TOLE D'ALUMINIUM THERMOLAQUE EN IMPOSTE DE LA PORTE COULISSANTE - COMPRIS ISOLATION EN LAINE DE VERRE</t>
  </si>
  <si>
    <t>ml</t>
  </si>
  <si>
    <t>ART</t>
  </si>
  <si>
    <t>EAC-R800</t>
  </si>
  <si>
    <t>Total SAS THERMIQUE</t>
  </si>
  <si>
    <t>STOT</t>
  </si>
  <si>
    <t>2.3</t>
  </si>
  <si>
    <t>OUVRAGES EXTERIEURS</t>
  </si>
  <si>
    <t>CH4</t>
  </si>
  <si>
    <t xml:space="preserve">2.3.1 </t>
  </si>
  <si>
    <t>PORTAIL DU PASSAGE COUVERT EN FERRONERIE DE 3 260 X 4 200 MM DE HAUTEUR</t>
  </si>
  <si>
    <t>U</t>
  </si>
  <si>
    <t>ART</t>
  </si>
  <si>
    <t>EAC-R894</t>
  </si>
  <si>
    <t>2.3.2</t>
  </si>
  <si>
    <t>GARDE-CORPS ET MAINS COURANTES</t>
  </si>
  <si>
    <t>CH5</t>
  </si>
  <si>
    <t xml:space="preserve">2.3.2.1 </t>
  </si>
  <si>
    <t>LISSE FORMANT MAIN-COURANTE EN ACIER</t>
  </si>
  <si>
    <t>ml</t>
  </si>
  <si>
    <t>ART</t>
  </si>
  <si>
    <t>CK1-A262</t>
  </si>
  <si>
    <t xml:space="preserve">2.3.3 </t>
  </si>
  <si>
    <t>RESTAURATION DES PORTAILS BARREAUDES SUR PARVIS DU POSTE DE SECURITE - 1 500 X 2 300 MM DE HAUTEUR</t>
  </si>
  <si>
    <t>U</t>
  </si>
  <si>
    <t>ART</t>
  </si>
  <si>
    <t>AJ1-H286</t>
  </si>
  <si>
    <t xml:space="preserve">2.3.4 </t>
  </si>
  <si>
    <t>RESTAURATION DES IMPOSTES VITREES CONSERVEES SUR HALL D'ACCUEIL</t>
  </si>
  <si>
    <t>m²</t>
  </si>
  <si>
    <t>ART</t>
  </si>
  <si>
    <t>AJ1-H365</t>
  </si>
  <si>
    <t xml:space="preserve">2.3.5 </t>
  </si>
  <si>
    <t>GRILLES CAILLEBOTIS SUR COUR ANGLAISE COMPRIS STRUCTURE METALLIQUE PORTEUSE</t>
  </si>
  <si>
    <t>m²</t>
  </si>
  <si>
    <t>ART</t>
  </si>
  <si>
    <t>EAC-S488</t>
  </si>
  <si>
    <t xml:space="preserve">2.3.6 </t>
  </si>
  <si>
    <t>ÉCHELLE À CRINOLINE EN ACIER THERMOLAQUE - HAUTEUR A MONTER 6,30 M</t>
  </si>
  <si>
    <t>U</t>
  </si>
  <si>
    <t>ART</t>
  </si>
  <si>
    <t>EAC-B549</t>
  </si>
  <si>
    <t xml:space="preserve">2.3.7 </t>
  </si>
  <si>
    <t>ÉCHELLE À CRINOLINE EN ACIER THERMOLAQUE - HAUTEUR A MONTER 3.50M</t>
  </si>
  <si>
    <t>U</t>
  </si>
  <si>
    <t>ART</t>
  </si>
  <si>
    <t>AJ1-H295</t>
  </si>
  <si>
    <t xml:space="preserve">2.3.8 </t>
  </si>
  <si>
    <t>TRAITEMENT ANTI-CORROSION SUR ECHELLE A CRINOLINE EXISTANTE</t>
  </si>
  <si>
    <t>m²</t>
  </si>
  <si>
    <t>ART</t>
  </si>
  <si>
    <t>AJ1-H366</t>
  </si>
  <si>
    <t xml:space="preserve">2.3.9 </t>
  </si>
  <si>
    <t>RESTAURATION OU RESTITUTION DE GRILLE DE VENTILATION</t>
  </si>
  <si>
    <t>U</t>
  </si>
  <si>
    <t>ART</t>
  </si>
  <si>
    <t>CK1-A717</t>
  </si>
  <si>
    <t>2.3.10</t>
  </si>
  <si>
    <t>GRILLES DE VENTILATIONS NEUVES</t>
  </si>
  <si>
    <t>CH5</t>
  </si>
  <si>
    <t xml:space="preserve">2.3.10.1 </t>
  </si>
  <si>
    <t>GRILLES DE VENTILATIONS NEUVE DE 730 X 200 MM</t>
  </si>
  <si>
    <t>U</t>
  </si>
  <si>
    <t>ART</t>
  </si>
  <si>
    <t>AJ1-H368</t>
  </si>
  <si>
    <t xml:space="preserve">2.3.10.2 </t>
  </si>
  <si>
    <t>GRILLES DE VENTILATIONS NEUVE DE 830 X 260 MM</t>
  </si>
  <si>
    <t>U</t>
  </si>
  <si>
    <t>ART</t>
  </si>
  <si>
    <t>CK1-A719</t>
  </si>
  <si>
    <t xml:space="preserve">2.3.10.3 </t>
  </si>
  <si>
    <t>GRILLES DE VENTILATIONS NEUVE DE 2 650 X 1 000 MM DE HAUTEUR</t>
  </si>
  <si>
    <t>U</t>
  </si>
  <si>
    <t>ART</t>
  </si>
  <si>
    <t>AJ1-H369</t>
  </si>
  <si>
    <t xml:space="preserve">2.3.11 </t>
  </si>
  <si>
    <t>HABILLAGE DES EDICULES DE DESENFUMAGE</t>
  </si>
  <si>
    <t>m²</t>
  </si>
  <si>
    <t>ART</t>
  </si>
  <si>
    <t>EAC-S539</t>
  </si>
  <si>
    <t>Total OUVRAGES EXTERIEURS</t>
  </si>
  <si>
    <t>STOT</t>
  </si>
  <si>
    <t>2.4</t>
  </si>
  <si>
    <t>OUVRAGES INTERIEURS</t>
  </si>
  <si>
    <t>CH4</t>
  </si>
  <si>
    <t xml:space="preserve">2.4.1 </t>
  </si>
  <si>
    <t>PORTE VITREE A UN VANTAIL DE 930 X 2 300 - CR4</t>
  </si>
  <si>
    <t>U</t>
  </si>
  <si>
    <t>ART</t>
  </si>
  <si>
    <t>AJ1-H370</t>
  </si>
  <si>
    <t>2.4.2</t>
  </si>
  <si>
    <t>GARDE-CORPS ET MAINS COURANTES</t>
  </si>
  <si>
    <t>CH5</t>
  </si>
  <si>
    <t xml:space="preserve">2.4.2.1 </t>
  </si>
  <si>
    <t>LISSE RONDE FORMANT MAIN-COURANTE POUR AUGMENTATION DE L'ALTIMETRIE DE GARDE-CORPS EXISTANT</t>
  </si>
  <si>
    <t>ml</t>
  </si>
  <si>
    <t>ART</t>
  </si>
  <si>
    <t>AJ1-H284</t>
  </si>
  <si>
    <t xml:space="preserve">2.4.2.2 </t>
  </si>
  <si>
    <t>PORTILLON CONTRETYPE SUR GARDE-CORPS EXISTANT</t>
  </si>
  <si>
    <t>U</t>
  </si>
  <si>
    <t>ART</t>
  </si>
  <si>
    <t>EAC-B563</t>
  </si>
  <si>
    <t xml:space="preserve">2.4.2.3 </t>
  </si>
  <si>
    <t>MAINS COURANTES DES ESCALIERS INTERIEURS</t>
  </si>
  <si>
    <t>ml</t>
  </si>
  <si>
    <t>ART</t>
  </si>
  <si>
    <t>CK1-A555</t>
  </si>
  <si>
    <t xml:space="preserve">2.4.2.4 </t>
  </si>
  <si>
    <t>PLUS-VALUE POUR MAIN COURANTE AMOVIBLE</t>
  </si>
  <si>
    <t>ml</t>
  </si>
  <si>
    <t>ART</t>
  </si>
  <si>
    <t>AJ1-H371</t>
  </si>
  <si>
    <t xml:space="preserve">2.4.3 </t>
  </si>
  <si>
    <t>MAILLE GRILLAGEE EN INOX</t>
  </si>
  <si>
    <t>m²</t>
  </si>
  <si>
    <t>ART</t>
  </si>
  <si>
    <t>EAC-R909</t>
  </si>
  <si>
    <t xml:space="preserve">2.4.4 </t>
  </si>
  <si>
    <t>TRAPPE DE VISITE ACCES VS 1 000 X 1 360 MM</t>
  </si>
  <si>
    <t>u</t>
  </si>
  <si>
    <t>ART</t>
  </si>
  <si>
    <t>RR1-A429</t>
  </si>
  <si>
    <t>Total OUVRAGES INTERIEURS</t>
  </si>
  <si>
    <t>STOT</t>
  </si>
  <si>
    <t>Total DESCRIPTION DES OUVRAGES</t>
  </si>
  <si>
    <t>STOT</t>
  </si>
  <si>
    <t>Montant HT du Lot N°04 METALLERIE</t>
  </si>
  <si>
    <t>TOTHT</t>
  </si>
  <si>
    <t>TVA</t>
  </si>
  <si>
    <t>Montant TTC</t>
  </si>
  <si>
    <t>TOTTTC</t>
  </si>
  <si>
    <t>La décomposition du prix global et forfaitaire (DPGF) dressée par le maître d'œuvre n'est fournie qu'à titre indicatif en vue de faciliter l'étude du coût des travaux par les entreprises appelées à remettre une offre de prix.
De ce fait, il appartient aux entreprises de vérifier et confirmer, suivant leur propre méthode de métré et chiffrage, les quantités d'ouvrages nécessaires à l'exécution des travaux, telles qu'elles ressortent du dossier constitué par les plans, CCTP et études techniques. En tout état de cause, le quantitatif n'aura pas de caractère contractuel, même dans le cas où le devis aurait été modifié par une entreprise. La DPGF sera complétée scrupuleusement et intégralement, de manière que les prix unitaires apparaissent distinctement. Cette pièce sera obligatoirement présentée sur le modèle original ou sa reproduction fidèle. L'inobservation de ces clauses entraînerait le rejet immédiat de l'offre.
NOTA : les métrés indiqués s'entendent "en place". Ils ne tiennent donc pas compte des chutes et  pertes diverses que l'entrepreneur évaluera selon ses propres critères.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</si>
</sst>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0" x14ac:knownFonts="1">
    <font>
      <sz val="11"/>
      <color theme="1"/>
      <name val="Calibri"/>
      <family val="2"/>
      <scheme val="minor"/>
    </font>
    <font>
      <b/>
      <sz val="8"/>
      <color rgb="FF000000"/>
      <name val="Arial"/>
      <family val="1"/>
    </font>
    <font>
      <sz val="10"/>
      <color rgb="FF000000"/>
      <name val="Arial"/>
      <family val="1"/>
    </font>
    <font>
      <sz val="10"/>
      <color rgb="FF000000"/>
      <name val="Arial Rounded MT Bold"/>
      <family val="1"/>
    </font>
    <font>
      <b/>
      <sz val="12"/>
      <color rgb="FF000000"/>
      <name val="Arial"/>
      <family val="1"/>
    </font>
    <font>
      <sz val="11"/>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b/>
      <sz val="8"/>
      <color theme="1"/>
      <name val="Arial"/>
      <family val="1"/>
    </font>
    <font>
      <sz val="11"/>
      <color rgb="FFFFFFFF"/>
      <name val="Calibri"/>
      <family val="1"/>
    </font>
  </fonts>
  <fills count="3">
    <fill>
      <patternFill patternType="none"/>
    </fill>
    <fill>
      <patternFill patternType="gray125"/>
    </fill>
    <fill>
      <patternFill patternType="solid">
        <fgColor rgb="FFFFFFFF"/>
      </patternFill>
    </fill>
  </fills>
  <borders count="38">
    <border>
      <left/>
      <right/>
      <top/>
      <bottom/>
      <diagonal/>
    </border>
    <border>
      <left/>
      <right/>
      <top style="thin">
        <color rgb="FF000000"/>
      </top>
      <bottom/>
      <diagonal/>
    </border>
    <border>
      <left style="thin">
        <color rgb="FF000000"/>
      </left>
      <right style="hair">
        <color rgb="FF000000"/>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right style="thin">
        <color rgb="FF000000"/>
      </right>
      <top/>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style="hair">
        <color rgb="FF000000"/>
      </right>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style="thin">
        <color rgb="FF000000"/>
      </right>
      <top/>
      <bottom/>
      <diagonal/>
    </border>
    <border>
      <left/>
      <right style="hair">
        <color rgb="FF000000"/>
      </right>
      <top/>
      <bottom style="thin">
        <color rgb="FF000000"/>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style="thin">
        <color rgb="FF000000"/>
      </left>
      <right style="hair">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6" fillId="0" borderId="0" applyFill="0">
      <alignment horizontal="left" vertical="top" wrapText="1" inden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inden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inden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xf>
  </cellStyleXfs>
  <cellXfs count="71">
    <xf numFmtId="0" fontId="0" fillId="0" borderId="0" xfId="0"/>
    <xf numFmtId="0" fontId="0" fillId="0" borderId="26" xfId="0" applyBorder="1" applyAlignment="1">
      <alignment horizontal="left" vertical="top" wrapText="1"/>
    </xf>
    <xf numFmtId="0" fontId="0" fillId="0" borderId="27" xfId="0" applyBorder="1" applyAlignment="1">
      <alignment horizontal="left" vertical="top" wrapText="1"/>
    </xf>
    <xf numFmtId="0" fontId="0" fillId="0" borderId="25" xfId="0" applyBorder="1" applyAlignment="1">
      <alignment horizontal="left" vertical="top" wrapText="1"/>
    </xf>
    <xf numFmtId="0" fontId="0" fillId="0" borderId="28" xfId="0" applyBorder="1" applyAlignment="1">
      <alignment horizontal="left" vertical="top" wrapText="1"/>
    </xf>
    <xf numFmtId="0" fontId="17" fillId="0" borderId="24" xfId="0" applyFont="1" applyBorder="1" applyAlignment="1">
      <alignment horizontal="center" vertical="top" wrapText="1"/>
    </xf>
    <xf numFmtId="0" fontId="0" fillId="0" borderId="5" xfId="0" applyBorder="1" applyAlignment="1">
      <alignment horizontal="left" vertical="top" wrapText="1"/>
    </xf>
    <xf numFmtId="0" fontId="0" fillId="0" borderId="17" xfId="0" applyBorder="1" applyAlignment="1">
      <alignment horizontal="left" vertical="top" wrapText="1"/>
    </xf>
    <xf numFmtId="0" fontId="0" fillId="0" borderId="16" xfId="0" applyBorder="1" applyAlignment="1">
      <alignment horizontal="left" vertical="top" wrapText="1"/>
    </xf>
    <xf numFmtId="0" fontId="0" fillId="0" borderId="22" xfId="0" applyBorder="1" applyAlignment="1">
      <alignment horizontal="left" vertical="top" wrapText="1"/>
    </xf>
    <xf numFmtId="0" fontId="0" fillId="0" borderId="9" xfId="0" applyBorder="1" applyAlignment="1">
      <alignment horizontal="left" vertical="top" wrapText="1"/>
    </xf>
    <xf numFmtId="0" fontId="0" fillId="0" borderId="23" xfId="0" applyBorder="1" applyAlignment="1">
      <alignment horizontal="left" vertical="top" wrapText="1"/>
    </xf>
    <xf numFmtId="0" fontId="1" fillId="2" borderId="17" xfId="1" applyFill="1" applyBorder="1">
      <alignment horizontal="left" vertical="top" wrapText="1"/>
    </xf>
    <xf numFmtId="0" fontId="4" fillId="0" borderId="16" xfId="10" applyBorder="1">
      <alignment horizontal="left" vertical="top" wrapText="1"/>
    </xf>
    <xf numFmtId="0" fontId="0" fillId="0" borderId="8" xfId="0" applyBorder="1" applyAlignment="1">
      <alignment horizontal="left" vertical="top" wrapText="1"/>
    </xf>
    <xf numFmtId="0" fontId="0" fillId="0" borderId="18" xfId="0" applyBorder="1" applyAlignment="1">
      <alignment horizontal="left" vertical="top" wrapText="1"/>
    </xf>
    <xf numFmtId="0" fontId="0" fillId="0" borderId="11" xfId="0" applyBorder="1" applyAlignment="1">
      <alignment horizontal="left" vertical="top" wrapText="1"/>
    </xf>
    <xf numFmtId="49" fontId="0" fillId="0" borderId="0" xfId="0" applyNumberFormat="1" applyAlignment="1">
      <alignment horizontal="left" vertical="top" wrapText="1"/>
    </xf>
    <xf numFmtId="0" fontId="6" fillId="0" borderId="16" xfId="14" applyBorder="1">
      <alignment horizontal="left" vertical="top" wrapText="1"/>
    </xf>
    <xf numFmtId="0" fontId="1" fillId="0" borderId="12" xfId="1" applyBorder="1">
      <alignment horizontal="left" vertical="top" wrapText="1"/>
    </xf>
    <xf numFmtId="0" fontId="10" fillId="0" borderId="10" xfId="26" applyBorder="1">
      <alignment horizontal="left" vertical="top" wrapText="1" indent="1"/>
    </xf>
    <xf numFmtId="0" fontId="0" fillId="0" borderId="8" xfId="0" applyBorder="1" applyAlignment="1" applyProtection="1">
      <alignment horizontal="center" vertical="top"/>
      <protection locked="0"/>
    </xf>
    <xf numFmtId="164" fontId="0" fillId="0" borderId="8" xfId="0" applyNumberFormat="1" applyBorder="1" applyAlignment="1" applyProtection="1">
      <alignment horizontal="center" vertical="top" wrapText="1"/>
      <protection locked="0"/>
    </xf>
    <xf numFmtId="164" fontId="0" fillId="0" borderId="18" xfId="0" applyNumberFormat="1" applyBorder="1" applyAlignment="1" applyProtection="1">
      <alignment horizontal="center" vertical="top" wrapText="1"/>
      <protection locked="0"/>
    </xf>
    <xf numFmtId="164" fontId="0" fillId="0" borderId="11" xfId="0" applyNumberFormat="1" applyBorder="1" applyAlignment="1" applyProtection="1">
      <alignment horizontal="center" vertical="top" wrapText="1"/>
      <protection locked="0"/>
    </xf>
    <xf numFmtId="0" fontId="1" fillId="0" borderId="21" xfId="1" applyBorder="1">
      <alignment horizontal="left" vertical="top" wrapText="1"/>
    </xf>
    <xf numFmtId="0" fontId="10" fillId="0" borderId="20" xfId="26" applyBorder="1">
      <alignment horizontal="left" vertical="top" wrapText="1" indent="1"/>
    </xf>
    <xf numFmtId="0" fontId="18" fillId="0" borderId="7" xfId="0" applyFont="1" applyBorder="1" applyAlignment="1">
      <alignment horizontal="left" vertical="top" wrapText="1"/>
    </xf>
    <xf numFmtId="0" fontId="0" fillId="0" borderId="19" xfId="0" applyBorder="1" applyAlignment="1">
      <alignment horizontal="left" vertical="top" wrapText="1"/>
    </xf>
    <xf numFmtId="0" fontId="1" fillId="0" borderId="17" xfId="17" applyFont="1" applyBorder="1">
      <alignment horizontal="left" vertical="top" wrapText="1"/>
    </xf>
    <xf numFmtId="0" fontId="2" fillId="0" borderId="16" xfId="17" applyBorder="1">
      <alignment horizontal="left" vertical="top" wrapText="1"/>
    </xf>
    <xf numFmtId="164" fontId="0" fillId="0" borderId="18" xfId="0" applyNumberFormat="1" applyBorder="1" applyAlignment="1">
      <alignment horizontal="center" vertical="top" wrapText="1"/>
    </xf>
    <xf numFmtId="0" fontId="18" fillId="0" borderId="17" xfId="0" applyFont="1" applyBorder="1" applyAlignment="1">
      <alignment horizontal="left" vertical="top" wrapText="1"/>
    </xf>
    <xf numFmtId="0" fontId="1" fillId="2" borderId="12" xfId="1" applyFill="1" applyBorder="1">
      <alignment horizontal="left" vertical="top" wrapText="1"/>
    </xf>
    <xf numFmtId="0" fontId="6" fillId="0" borderId="10" xfId="18" applyBorder="1">
      <alignment horizontal="left" vertical="top" wrapText="1" indent="1"/>
    </xf>
    <xf numFmtId="0" fontId="1" fillId="2" borderId="21" xfId="1" applyFill="1" applyBorder="1">
      <alignment horizontal="left" vertical="top" wrapText="1"/>
    </xf>
    <xf numFmtId="0" fontId="6" fillId="0" borderId="20" xfId="18" applyBorder="1">
      <alignment horizontal="left" vertical="top" wrapText="1" indent="1"/>
    </xf>
    <xf numFmtId="165" fontId="0" fillId="0" borderId="8" xfId="0" applyNumberFormat="1" applyBorder="1" applyAlignment="1" applyProtection="1">
      <alignment horizontal="center" vertical="top" wrapText="1"/>
      <protection locked="0"/>
    </xf>
    <xf numFmtId="165" fontId="0" fillId="0" borderId="11" xfId="0" applyNumberFormat="1" applyBorder="1" applyAlignment="1" applyProtection="1">
      <alignment horizontal="center" vertical="top" wrapText="1"/>
      <protection locked="0"/>
    </xf>
    <xf numFmtId="164" fontId="0" fillId="0" borderId="6" xfId="0" applyNumberFormat="1" applyBorder="1" applyAlignment="1">
      <alignment horizontal="center" vertical="top" wrapText="1"/>
    </xf>
    <xf numFmtId="0" fontId="1" fillId="0" borderId="17" xfId="13" applyFont="1" applyBorder="1">
      <alignment horizontal="left" vertical="top" wrapText="1"/>
    </xf>
    <xf numFmtId="0" fontId="2" fillId="0" borderId="16" xfId="13" applyBorder="1">
      <alignment horizontal="left" vertical="top" wrapText="1"/>
    </xf>
    <xf numFmtId="164" fontId="0" fillId="0" borderId="15" xfId="0" applyNumberFormat="1" applyBorder="1" applyAlignment="1">
      <alignment horizontal="center"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2" xfId="0" applyFont="1" applyBorder="1" applyAlignment="1">
      <alignment horizontal="left" vertical="top" wrapText="1"/>
    </xf>
    <xf numFmtId="0" fontId="0" fillId="0" borderId="10"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164" fontId="17" fillId="0" borderId="0" xfId="0" applyNumberFormat="1" applyFont="1" applyAlignment="1">
      <alignment horizontal="center" vertical="top" wrapText="1"/>
    </xf>
    <xf numFmtId="0" fontId="0" fillId="0" borderId="33" xfId="0" applyBorder="1"/>
    <xf numFmtId="0" fontId="17" fillId="0" borderId="34" xfId="0" applyFont="1" applyBorder="1" applyAlignment="1">
      <alignment horizontal="left" vertical="top" wrapText="1"/>
    </xf>
    <xf numFmtId="0" fontId="0" fillId="0" borderId="34" xfId="0" applyBorder="1"/>
    <xf numFmtId="165" fontId="19" fillId="2" borderId="35" xfId="0" applyNumberFormat="1" applyFont="1" applyFill="1" applyBorder="1" applyAlignment="1">
      <alignment horizontal="left" vertical="top" wrapText="1"/>
    </xf>
    <xf numFmtId="0" fontId="17" fillId="0" borderId="0" xfId="0" applyFont="1" applyAlignment="1">
      <alignment horizontal="left" vertical="top" wrapText="1"/>
    </xf>
    <xf numFmtId="0" fontId="0" fillId="0" borderId="36" xfId="0" applyBorder="1"/>
    <xf numFmtId="0" fontId="17" fillId="0" borderId="37" xfId="0" applyFont="1" applyBorder="1" applyAlignment="1">
      <alignment horizontal="left" vertical="top" wrapText="1"/>
    </xf>
    <xf numFmtId="0" fontId="0" fillId="0" borderId="37" xfId="0" applyBorder="1"/>
    <xf numFmtId="164" fontId="17" fillId="0" borderId="32" xfId="0" applyNumberFormat="1" applyFont="1" applyBorder="1" applyAlignment="1">
      <alignment horizontal="center" vertical="top" wrapText="1"/>
    </xf>
    <xf numFmtId="0" fontId="17" fillId="0" borderId="26" xfId="0" applyFont="1" applyBorder="1" applyAlignment="1">
      <alignment horizontal="center" vertical="top" wrapText="1"/>
    </xf>
    <xf numFmtId="0" fontId="17" fillId="0" borderId="27" xfId="0" applyFont="1" applyBorder="1" applyAlignment="1">
      <alignment horizontal="center" vertical="top" wrapText="1"/>
    </xf>
    <xf numFmtId="0" fontId="17" fillId="0" borderId="25" xfId="0" applyFont="1" applyBorder="1" applyAlignment="1">
      <alignment horizontal="center" vertical="top" wrapText="1"/>
    </xf>
    <xf numFmtId="0" fontId="0" fillId="0" borderId="26" xfId="0" applyBorder="1" applyAlignment="1">
      <alignment horizontal="left" vertical="top" wrapText="1"/>
    </xf>
    <xf numFmtId="0" fontId="0" fillId="0" borderId="27" xfId="0" applyBorder="1" applyAlignment="1">
      <alignment horizontal="left" vertical="top" wrapText="1"/>
    </xf>
    <xf numFmtId="0" fontId="0" fillId="0" borderId="25"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373575</xdr:colOff>
      <xdr:row>0</xdr:row>
      <xdr:rowOff>150452</xdr:rowOff>
    </xdr:from>
    <xdr:to>
      <xdr:col>6</xdr:col>
      <xdr:colOff>307200</xdr:colOff>
      <xdr:row>0</xdr:row>
      <xdr:rowOff>981075</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373575" y="150452"/>
          <a:ext cx="6153450" cy="830623"/>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1043" tIns="61043" rIns="61043" bIns="61043" rtlCol="0" anchor="t"/>
        <a:lstStyle/>
        <a:p>
          <a:r>
            <a:rPr lang="fr-FR" sz="1100" b="0" i="0">
              <a:solidFill>
                <a:sysClr val="windowText" lastClr="000000"/>
              </a:solidFill>
              <a:effectLst/>
              <a:latin typeface="+mn-lt"/>
              <a:ea typeface="+mn-ea"/>
              <a:cs typeface="+mn-cs"/>
            </a:rPr>
            <a:t>GROUPEMENT HOSPITALIER EDOUARD</a:t>
          </a:r>
          <a:r>
            <a:rPr lang="fr-FR" sz="1100" b="0" i="0" baseline="0">
              <a:solidFill>
                <a:sysClr val="windowText" lastClr="000000"/>
              </a:solidFill>
              <a:effectLst/>
              <a:latin typeface="+mn-lt"/>
              <a:ea typeface="+mn-ea"/>
              <a:cs typeface="+mn-cs"/>
            </a:rPr>
            <a:t> </a:t>
          </a:r>
          <a:r>
            <a:rPr lang="fr-FR" sz="1100" b="0" i="0">
              <a:solidFill>
                <a:sysClr val="windowText" lastClr="000000"/>
              </a:solidFill>
              <a:effectLst/>
              <a:latin typeface="+mn-lt"/>
              <a:ea typeface="+mn-ea"/>
              <a:cs typeface="+mn-cs"/>
            </a:rPr>
            <a:t>HERRIOT </a:t>
          </a:r>
          <a:endParaRPr lang="fr-FR" sz="1000">
            <a:solidFill>
              <a:sysClr val="windowText" lastClr="000000"/>
            </a:solidFill>
            <a:effectLst/>
          </a:endParaRPr>
        </a:p>
        <a:p>
          <a:r>
            <a:rPr lang="fr-FR" sz="1100" b="0" i="0">
              <a:solidFill>
                <a:sysClr val="windowText" lastClr="000000"/>
              </a:solidFill>
              <a:effectLst/>
              <a:latin typeface="+mn-lt"/>
              <a:ea typeface="+mn-ea"/>
              <a:cs typeface="+mn-cs"/>
            </a:rPr>
            <a:t>Restructuration</a:t>
          </a:r>
          <a:r>
            <a:rPr lang="fr-FR" sz="1100" b="0" i="0" baseline="0">
              <a:solidFill>
                <a:sysClr val="windowText" lastClr="000000"/>
              </a:solidFill>
              <a:effectLst/>
              <a:latin typeface="+mn-lt"/>
              <a:ea typeface="+mn-ea"/>
              <a:cs typeface="+mn-cs"/>
            </a:rPr>
            <a:t> du Pavillon A et du PCS - MS1 et MS2</a:t>
          </a:r>
          <a:endParaRPr lang="fr-FR" sz="1000">
            <a:solidFill>
              <a:sysClr val="windowText" lastClr="000000"/>
            </a:solidFill>
            <a:effectLst/>
          </a:endParaRPr>
        </a:p>
        <a:p>
          <a:pPr algn="l"/>
          <a:endParaRPr lang="fr-FR" sz="1000" b="0" i="0">
            <a:solidFill>
              <a:sysClr val="windowText" lastClr="000000"/>
            </a:solidFill>
            <a:latin typeface="Calibri"/>
          </a:endParaRPr>
        </a:p>
        <a:p>
          <a:pPr algn="l"/>
          <a:r>
            <a:rPr lang="fr-FR" sz="1000" b="0" i="0">
              <a:solidFill>
                <a:sysClr val="windowText" lastClr="000000"/>
              </a:solidFill>
              <a:latin typeface="Calibri"/>
            </a:rPr>
            <a:t>Décomposition du Prix Global et Forfaitaire (D.P.G.F.)                                                                                                                                                                                                                                                                                                                                                                                                                                                                                                                                                                                                                          </a:t>
          </a:r>
        </a:p>
        <a:p>
          <a:pPr algn="l"/>
          <a:r>
            <a:rPr lang="fr-FR" sz="1000" b="0" i="0">
              <a:solidFill>
                <a:srgbClr val="000000"/>
              </a:solidFill>
              <a:latin typeface="Calibri"/>
            </a:rPr>
            <a:t>                                                      </a:t>
          </a:r>
          <a:r>
            <a:rPr lang="fr-FR" sz="800" b="0" i="0">
              <a:solidFill>
                <a:srgbClr val="000000"/>
              </a:solidFill>
              <a:latin typeface="MS Shell Dlg"/>
            </a:rPr>
            <a:t>                                                                                                                          </a:t>
          </a:r>
        </a:p>
        <a:p>
          <a:pPr algn="l"/>
          <a:endParaRPr sz="1000">
            <a:solidFill>
              <a:srgbClr val="000000"/>
            </a:solidFill>
            <a:latin typeface="Arial"/>
          </a:endParaRPr>
        </a:p>
        <a:p>
          <a:pPr algn="l"/>
          <a:endParaRPr sz="1000">
            <a:solidFill>
              <a:srgbClr val="000000"/>
            </a:solidFill>
            <a:latin typeface="Arial"/>
          </a:endParaRPr>
        </a:p>
        <a:p>
          <a:pPr algn="l"/>
          <a:endParaRPr sz="1000">
            <a:solidFill>
              <a:srgbClr val="000000"/>
            </a:solidFill>
            <a:latin typeface="Arial"/>
          </a:endParaRPr>
        </a:p>
        <a:p>
          <a:pPr algn="l"/>
          <a:endParaRPr sz="1000">
            <a:solidFill>
              <a:srgbClr val="000000"/>
            </a:solidFill>
            <a:latin typeface="Arial"/>
          </a:endParaRPr>
        </a:p>
        <a:p>
          <a:pPr algn="l"/>
          <a:endParaRPr sz="1000">
            <a:solidFill>
              <a:srgbClr val="000000"/>
            </a:solidFill>
            <a:latin typeface="Arial"/>
          </a:endParaRPr>
        </a:p>
        <a:p>
          <a:pPr algn="l"/>
          <a:endParaRPr sz="1000">
            <a:solidFill>
              <a:srgbClr val="000000"/>
            </a:solidFill>
            <a:latin typeface="Arial"/>
          </a:endParaRPr>
        </a:p>
      </xdr:txBody>
    </xdr:sp>
    <xdr:clientData/>
  </xdr:twoCellAnchor>
  <xdr:twoCellAnchor editAs="absolute">
    <xdr:from>
      <xdr:col>0</xdr:col>
      <xdr:colOff>177750</xdr:colOff>
      <xdr:row>0</xdr:row>
      <xdr:rowOff>1134101</xdr:rowOff>
    </xdr:from>
    <xdr:to>
      <xdr:col>16</xdr:col>
      <xdr:colOff>400050</xdr:colOff>
      <xdr:row>0</xdr:row>
      <xdr:rowOff>1152525</xdr:rowOff>
    </xdr:to>
    <xdr:cxnSp macro="">
      <xdr:nvCxnSpPr>
        <xdr:cNvPr id="4" name="Forme2">
          <a:extLst>
            <a:ext uri="{FF2B5EF4-FFF2-40B4-BE49-F238E27FC236}">
              <a16:creationId xmlns:a16="http://schemas.microsoft.com/office/drawing/2014/main" id="{00000000-0008-0000-0000-000004000000}"/>
            </a:ext>
          </a:extLst>
        </xdr:cNvPr>
        <xdr:cNvCxnSpPr/>
      </xdr:nvCxnSpPr>
      <xdr:spPr>
        <a:xfrm>
          <a:off x="177750" y="1134101"/>
          <a:ext cx="12652425" cy="18424"/>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11</xdr:col>
      <xdr:colOff>80475</xdr:colOff>
      <xdr:row>0</xdr:row>
      <xdr:rowOff>253386</xdr:rowOff>
    </xdr:from>
    <xdr:to>
      <xdr:col>16</xdr:col>
      <xdr:colOff>171450</xdr:colOff>
      <xdr:row>0</xdr:row>
      <xdr:rowOff>604386</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9405450" y="253386"/>
          <a:ext cx="3196125" cy="3510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1000" b="0" i="0">
              <a:solidFill>
                <a:srgbClr val="000000"/>
              </a:solidFill>
              <a:latin typeface="Calibri"/>
            </a:rPr>
            <a:t>Lot N°04 METALLERIE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75"/>
  <sheetViews>
    <sheetView showGridLines="0" tabSelected="1" view="pageBreakPreview" zoomScaleNormal="100" zoomScaleSheetLayoutView="100" workbookViewId="0">
      <pane xSplit="2" ySplit="4" topLeftCell="C62" activePane="bottomRight" state="frozen"/>
      <selection pane="topRight" activeCell="C1" sqref="C1"/>
      <selection pane="bottomLeft" activeCell="A4" sqref="A4"/>
      <selection pane="bottomRight" activeCell="T69" sqref="T69"/>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7109375" customWidth="1"/>
    <col min="9" max="11" width="10.7109375" customWidth="1"/>
    <col min="12" max="12" width="12.7109375" customWidth="1"/>
    <col min="13" max="13" width="1.7109375" customWidth="1"/>
    <col min="14" max="16" width="10.7109375" customWidth="1"/>
    <col min="17" max="17" width="12.7109375" customWidth="1"/>
    <col min="18" max="18" width="1.7109375" customWidth="1"/>
    <col min="701" max="703" width="10.7109375" customWidth="1"/>
  </cols>
  <sheetData>
    <row r="1" spans="1:702" ht="102" customHeight="1" x14ac:dyDescent="0.25">
      <c r="A1" s="65"/>
      <c r="B1" s="66"/>
      <c r="C1" s="66"/>
      <c r="D1" s="66"/>
      <c r="E1" s="66"/>
      <c r="F1" s="66"/>
      <c r="G1" s="66"/>
      <c r="H1" s="66"/>
      <c r="I1" s="66"/>
      <c r="J1" s="66"/>
      <c r="K1" s="66"/>
      <c r="L1" s="66"/>
      <c r="M1" s="66"/>
      <c r="N1" s="66"/>
      <c r="O1" s="66"/>
      <c r="P1" s="66"/>
      <c r="Q1" s="67"/>
    </row>
    <row r="2" spans="1:702" ht="126" customHeight="1" x14ac:dyDescent="0.25">
      <c r="A2" s="68" t="s">
        <v>262</v>
      </c>
      <c r="B2" s="69"/>
      <c r="C2" s="69"/>
      <c r="D2" s="69"/>
      <c r="E2" s="69"/>
      <c r="F2" s="69"/>
      <c r="G2" s="69"/>
      <c r="H2" s="69"/>
      <c r="I2" s="69"/>
      <c r="J2" s="69"/>
      <c r="K2" s="69"/>
      <c r="L2" s="69"/>
      <c r="M2" s="69"/>
      <c r="N2" s="69"/>
      <c r="O2" s="69"/>
      <c r="P2" s="69"/>
      <c r="Q2" s="70"/>
    </row>
    <row r="3" spans="1:702" x14ac:dyDescent="0.25">
      <c r="A3" s="1"/>
      <c r="B3" s="2"/>
      <c r="C3" s="3"/>
      <c r="D3" s="62" t="s">
        <v>0</v>
      </c>
      <c r="E3" s="63"/>
      <c r="F3" s="63"/>
      <c r="G3" s="64"/>
      <c r="H3" s="4"/>
      <c r="I3" s="62" t="s">
        <v>1</v>
      </c>
      <c r="J3" s="63"/>
      <c r="K3" s="63"/>
      <c r="L3" s="64"/>
      <c r="M3" s="4"/>
      <c r="N3" s="62" t="s">
        <v>2</v>
      </c>
      <c r="O3" s="63"/>
      <c r="P3" s="63"/>
      <c r="Q3" s="64"/>
    </row>
    <row r="4" spans="1:702" ht="30" x14ac:dyDescent="0.25">
      <c r="A4" s="1"/>
      <c r="B4" s="3"/>
      <c r="C4" s="5" t="s">
        <v>3</v>
      </c>
      <c r="D4" s="5" t="s">
        <v>4</v>
      </c>
      <c r="E4" s="5" t="s">
        <v>5</v>
      </c>
      <c r="F4" s="5" t="s">
        <v>6</v>
      </c>
      <c r="G4" s="5" t="s">
        <v>7</v>
      </c>
      <c r="H4" s="6"/>
      <c r="I4" s="5" t="s">
        <v>8</v>
      </c>
      <c r="J4" s="5" t="s">
        <v>9</v>
      </c>
      <c r="K4" s="5" t="s">
        <v>10</v>
      </c>
      <c r="L4" s="5" t="s">
        <v>11</v>
      </c>
      <c r="M4" s="6"/>
      <c r="N4" s="5" t="s">
        <v>12</v>
      </c>
      <c r="O4" s="5" t="s">
        <v>13</v>
      </c>
      <c r="P4" s="5" t="s">
        <v>14</v>
      </c>
      <c r="Q4" s="5" t="s">
        <v>15</v>
      </c>
    </row>
    <row r="5" spans="1:702" x14ac:dyDescent="0.25">
      <c r="A5" s="7"/>
      <c r="B5" s="8" t="s">
        <v>16</v>
      </c>
      <c r="C5" s="9"/>
      <c r="D5" s="9"/>
      <c r="E5" s="9"/>
      <c r="F5" s="9"/>
      <c r="G5" s="10"/>
      <c r="H5" s="6"/>
      <c r="I5" s="11"/>
      <c r="J5" s="9"/>
      <c r="K5" s="9"/>
      <c r="L5" s="10"/>
      <c r="M5" s="6"/>
      <c r="N5" s="11"/>
      <c r="O5" s="9"/>
      <c r="P5" s="9"/>
      <c r="Q5" s="10"/>
    </row>
    <row r="6" spans="1:702" ht="15.75" x14ac:dyDescent="0.25">
      <c r="A6" s="12" t="s">
        <v>17</v>
      </c>
      <c r="B6" s="13" t="s">
        <v>18</v>
      </c>
      <c r="C6" s="14"/>
      <c r="D6" s="14"/>
      <c r="E6" s="14"/>
      <c r="F6" s="14"/>
      <c r="G6" s="15"/>
      <c r="H6" s="6"/>
      <c r="I6" s="16"/>
      <c r="J6" s="14"/>
      <c r="K6" s="14"/>
      <c r="L6" s="15"/>
      <c r="M6" s="6"/>
      <c r="N6" s="16"/>
      <c r="O6" s="14"/>
      <c r="P6" s="14"/>
      <c r="Q6" s="15"/>
      <c r="ZY6" t="s">
        <v>19</v>
      </c>
      <c r="ZZ6" s="17"/>
    </row>
    <row r="7" spans="1:702" x14ac:dyDescent="0.25">
      <c r="A7" s="12" t="s">
        <v>20</v>
      </c>
      <c r="B7" s="18" t="s">
        <v>21</v>
      </c>
      <c r="C7" s="14"/>
      <c r="D7" s="14"/>
      <c r="E7" s="14"/>
      <c r="F7" s="14"/>
      <c r="G7" s="15"/>
      <c r="H7" s="6"/>
      <c r="I7" s="16"/>
      <c r="J7" s="14"/>
      <c r="K7" s="14"/>
      <c r="L7" s="15"/>
      <c r="M7" s="6"/>
      <c r="N7" s="16"/>
      <c r="O7" s="14"/>
      <c r="P7" s="14"/>
      <c r="Q7" s="15"/>
      <c r="ZY7" t="s">
        <v>22</v>
      </c>
      <c r="ZZ7" s="17"/>
    </row>
    <row r="8" spans="1:702" ht="24" x14ac:dyDescent="0.25">
      <c r="A8" s="19" t="s">
        <v>23</v>
      </c>
      <c r="B8" s="20" t="s">
        <v>24</v>
      </c>
      <c r="C8" s="21" t="s">
        <v>25</v>
      </c>
      <c r="D8" s="22"/>
      <c r="E8" s="21"/>
      <c r="F8" s="22">
        <f t="shared" ref="F8:F14" si="0">P8</f>
        <v>0</v>
      </c>
      <c r="G8" s="23">
        <f t="shared" ref="G8:G14" si="1">ROUND(E8*F8,2)</f>
        <v>0</v>
      </c>
      <c r="H8" s="6"/>
      <c r="I8" s="24">
        <v>13.17</v>
      </c>
      <c r="J8" s="21"/>
      <c r="K8" s="22">
        <f t="shared" ref="K8:K14" si="2">P8</f>
        <v>0</v>
      </c>
      <c r="L8" s="23">
        <f t="shared" ref="L8:L14" si="3">ROUND(J8*K8,2)</f>
        <v>0</v>
      </c>
      <c r="M8" s="6"/>
      <c r="N8" s="24">
        <f t="shared" ref="N8:N14" si="4">D8+I8</f>
        <v>13.17</v>
      </c>
      <c r="O8" s="22">
        <f>E8+J8</f>
        <v>0</v>
      </c>
      <c r="P8" s="22"/>
      <c r="Q8" s="23">
        <f t="shared" ref="Q8:Q14" si="5">G8+L8</f>
        <v>0</v>
      </c>
      <c r="ZY8" t="s">
        <v>26</v>
      </c>
      <c r="ZZ8" s="17" t="s">
        <v>27</v>
      </c>
    </row>
    <row r="9" spans="1:702" x14ac:dyDescent="0.25">
      <c r="A9" s="25" t="s">
        <v>28</v>
      </c>
      <c r="B9" s="26" t="s">
        <v>29</v>
      </c>
      <c r="C9" s="21" t="s">
        <v>30</v>
      </c>
      <c r="D9" s="22"/>
      <c r="E9" s="21"/>
      <c r="F9" s="22">
        <f t="shared" si="0"/>
        <v>0</v>
      </c>
      <c r="G9" s="23">
        <f t="shared" si="1"/>
        <v>0</v>
      </c>
      <c r="H9" s="6"/>
      <c r="I9" s="24">
        <v>56.38</v>
      </c>
      <c r="J9" s="21"/>
      <c r="K9" s="22">
        <f t="shared" si="2"/>
        <v>0</v>
      </c>
      <c r="L9" s="23">
        <f t="shared" si="3"/>
        <v>0</v>
      </c>
      <c r="M9" s="6"/>
      <c r="N9" s="24">
        <f t="shared" si="4"/>
        <v>56.38</v>
      </c>
      <c r="O9" s="22">
        <f t="shared" ref="O9:O12" si="6">E9+J9</f>
        <v>0</v>
      </c>
      <c r="P9" s="22"/>
      <c r="Q9" s="23">
        <f t="shared" si="5"/>
        <v>0</v>
      </c>
      <c r="ZY9" t="s">
        <v>31</v>
      </c>
      <c r="ZZ9" s="17" t="s">
        <v>32</v>
      </c>
    </row>
    <row r="10" spans="1:702" x14ac:dyDescent="0.25">
      <c r="A10" s="25" t="s">
        <v>33</v>
      </c>
      <c r="B10" s="26" t="s">
        <v>34</v>
      </c>
      <c r="C10" s="21" t="s">
        <v>35</v>
      </c>
      <c r="D10" s="22"/>
      <c r="E10" s="21"/>
      <c r="F10" s="22">
        <f t="shared" si="0"/>
        <v>0</v>
      </c>
      <c r="G10" s="23">
        <f t="shared" si="1"/>
        <v>0</v>
      </c>
      <c r="H10" s="6"/>
      <c r="I10" s="24">
        <v>101.43</v>
      </c>
      <c r="J10" s="21"/>
      <c r="K10" s="22">
        <f t="shared" si="2"/>
        <v>0</v>
      </c>
      <c r="L10" s="23">
        <f t="shared" si="3"/>
        <v>0</v>
      </c>
      <c r="M10" s="6"/>
      <c r="N10" s="24">
        <f t="shared" si="4"/>
        <v>101.43</v>
      </c>
      <c r="O10" s="22">
        <f t="shared" si="6"/>
        <v>0</v>
      </c>
      <c r="P10" s="22"/>
      <c r="Q10" s="23">
        <f t="shared" si="5"/>
        <v>0</v>
      </c>
      <c r="ZY10" t="s">
        <v>36</v>
      </c>
      <c r="ZZ10" s="17" t="s">
        <v>37</v>
      </c>
    </row>
    <row r="11" spans="1:702" x14ac:dyDescent="0.25">
      <c r="A11" s="25" t="s">
        <v>38</v>
      </c>
      <c r="B11" s="26" t="s">
        <v>39</v>
      </c>
      <c r="C11" s="21" t="s">
        <v>40</v>
      </c>
      <c r="D11" s="22"/>
      <c r="E11" s="21"/>
      <c r="F11" s="22">
        <f t="shared" si="0"/>
        <v>0</v>
      </c>
      <c r="G11" s="23">
        <f t="shared" si="1"/>
        <v>0</v>
      </c>
      <c r="H11" s="6"/>
      <c r="I11" s="24">
        <v>4.01</v>
      </c>
      <c r="J11" s="21"/>
      <c r="K11" s="22">
        <f t="shared" si="2"/>
        <v>0</v>
      </c>
      <c r="L11" s="23">
        <f t="shared" si="3"/>
        <v>0</v>
      </c>
      <c r="M11" s="6"/>
      <c r="N11" s="24">
        <f t="shared" si="4"/>
        <v>4.01</v>
      </c>
      <c r="O11" s="22">
        <f t="shared" si="6"/>
        <v>0</v>
      </c>
      <c r="P11" s="22"/>
      <c r="Q11" s="23">
        <f t="shared" si="5"/>
        <v>0</v>
      </c>
      <c r="ZY11" t="s">
        <v>41</v>
      </c>
      <c r="ZZ11" s="17" t="s">
        <v>42</v>
      </c>
    </row>
    <row r="12" spans="1:702" ht="36" x14ac:dyDescent="0.25">
      <c r="A12" s="25" t="s">
        <v>43</v>
      </c>
      <c r="B12" s="26" t="s">
        <v>44</v>
      </c>
      <c r="C12" s="21" t="s">
        <v>45</v>
      </c>
      <c r="D12" s="22"/>
      <c r="E12" s="21"/>
      <c r="F12" s="22">
        <f t="shared" si="0"/>
        <v>0</v>
      </c>
      <c r="G12" s="23">
        <f t="shared" si="1"/>
        <v>0</v>
      </c>
      <c r="H12" s="6"/>
      <c r="I12" s="24">
        <v>120.5</v>
      </c>
      <c r="J12" s="21"/>
      <c r="K12" s="22">
        <f t="shared" si="2"/>
        <v>0</v>
      </c>
      <c r="L12" s="23">
        <f t="shared" si="3"/>
        <v>0</v>
      </c>
      <c r="M12" s="6"/>
      <c r="N12" s="24">
        <f t="shared" si="4"/>
        <v>120.5</v>
      </c>
      <c r="O12" s="22">
        <f t="shared" si="6"/>
        <v>0</v>
      </c>
      <c r="P12" s="22"/>
      <c r="Q12" s="23">
        <f t="shared" si="5"/>
        <v>0</v>
      </c>
      <c r="ZY12" t="s">
        <v>46</v>
      </c>
      <c r="ZZ12" s="17" t="s">
        <v>47</v>
      </c>
    </row>
    <row r="13" spans="1:702" x14ac:dyDescent="0.25">
      <c r="A13" s="25" t="s">
        <v>48</v>
      </c>
      <c r="B13" s="26" t="s">
        <v>49</v>
      </c>
      <c r="C13" s="21" t="s">
        <v>50</v>
      </c>
      <c r="D13" s="22"/>
      <c r="E13" s="21"/>
      <c r="F13" s="22">
        <f t="shared" si="0"/>
        <v>0</v>
      </c>
      <c r="G13" s="23">
        <f t="shared" si="1"/>
        <v>0</v>
      </c>
      <c r="H13" s="6"/>
      <c r="I13" s="24">
        <v>5.4</v>
      </c>
      <c r="J13" s="21"/>
      <c r="K13" s="22">
        <f t="shared" si="2"/>
        <v>0</v>
      </c>
      <c r="L13" s="23">
        <f t="shared" si="3"/>
        <v>0</v>
      </c>
      <c r="M13" s="6"/>
      <c r="N13" s="24">
        <f t="shared" si="4"/>
        <v>5.4</v>
      </c>
      <c r="O13" s="22">
        <f>E13+J13</f>
        <v>0</v>
      </c>
      <c r="P13" s="22"/>
      <c r="Q13" s="23">
        <f t="shared" si="5"/>
        <v>0</v>
      </c>
      <c r="ZY13" t="s">
        <v>51</v>
      </c>
      <c r="ZZ13" s="17" t="s">
        <v>52</v>
      </c>
    </row>
    <row r="14" spans="1:702" ht="24" x14ac:dyDescent="0.25">
      <c r="A14" s="25" t="s">
        <v>53</v>
      </c>
      <c r="B14" s="26" t="s">
        <v>54</v>
      </c>
      <c r="C14" s="21" t="s">
        <v>55</v>
      </c>
      <c r="D14" s="22"/>
      <c r="E14" s="21"/>
      <c r="F14" s="22">
        <f t="shared" si="0"/>
        <v>0</v>
      </c>
      <c r="G14" s="23">
        <f t="shared" si="1"/>
        <v>0</v>
      </c>
      <c r="H14" s="6"/>
      <c r="I14" s="24">
        <v>14.15</v>
      </c>
      <c r="J14" s="21"/>
      <c r="K14" s="22">
        <f t="shared" si="2"/>
        <v>0</v>
      </c>
      <c r="L14" s="23">
        <f t="shared" si="3"/>
        <v>0</v>
      </c>
      <c r="M14" s="6"/>
      <c r="N14" s="24">
        <f t="shared" si="4"/>
        <v>14.15</v>
      </c>
      <c r="O14" s="22">
        <f>E14+J14</f>
        <v>0</v>
      </c>
      <c r="P14" s="22"/>
      <c r="Q14" s="23">
        <f t="shared" si="5"/>
        <v>0</v>
      </c>
      <c r="ZY14" t="s">
        <v>56</v>
      </c>
      <c r="ZZ14" s="17" t="s">
        <v>57</v>
      </c>
    </row>
    <row r="15" spans="1:702" x14ac:dyDescent="0.25">
      <c r="A15" s="27"/>
      <c r="B15" s="28"/>
      <c r="C15" s="14"/>
      <c r="D15" s="14"/>
      <c r="E15" s="14"/>
      <c r="F15" s="14"/>
      <c r="G15" s="15"/>
      <c r="H15" s="6"/>
      <c r="I15" s="16"/>
      <c r="J15" s="14"/>
      <c r="K15" s="14"/>
      <c r="L15" s="15"/>
      <c r="M15" s="6"/>
      <c r="N15" s="16"/>
      <c r="O15" s="14"/>
      <c r="P15" s="14"/>
      <c r="Q15" s="15"/>
    </row>
    <row r="16" spans="1:702" x14ac:dyDescent="0.25">
      <c r="A16" s="29"/>
      <c r="B16" s="30" t="s">
        <v>58</v>
      </c>
      <c r="C16" s="14"/>
      <c r="D16" s="14"/>
      <c r="E16" s="14"/>
      <c r="F16" s="14"/>
      <c r="G16" s="31">
        <f>SUBTOTAL(109,G8:G15)</f>
        <v>0</v>
      </c>
      <c r="H16" s="6"/>
      <c r="I16" s="16"/>
      <c r="J16" s="14"/>
      <c r="K16" s="14"/>
      <c r="L16" s="31">
        <f>SUBTOTAL(109,L8:L15)</f>
        <v>0</v>
      </c>
      <c r="M16" s="6"/>
      <c r="N16" s="16"/>
      <c r="O16" s="14"/>
      <c r="P16" s="14"/>
      <c r="Q16" s="31">
        <f>SUBTOTAL(109,Q8:Q15)</f>
        <v>0</v>
      </c>
      <c r="ZY16" t="s">
        <v>59</v>
      </c>
    </row>
    <row r="17" spans="1:702" x14ac:dyDescent="0.25">
      <c r="A17" s="32"/>
      <c r="B17" s="8"/>
      <c r="C17" s="14"/>
      <c r="D17" s="14"/>
      <c r="E17" s="14"/>
      <c r="F17" s="14"/>
      <c r="G17" s="15"/>
      <c r="H17" s="6"/>
      <c r="I17" s="16"/>
      <c r="J17" s="14"/>
      <c r="K17" s="14"/>
      <c r="L17" s="15"/>
      <c r="M17" s="6"/>
      <c r="N17" s="16"/>
      <c r="O17" s="14"/>
      <c r="P17" s="14"/>
      <c r="Q17" s="15"/>
    </row>
    <row r="18" spans="1:702" x14ac:dyDescent="0.25">
      <c r="A18" s="12" t="s">
        <v>60</v>
      </c>
      <c r="B18" s="18" t="s">
        <v>61</v>
      </c>
      <c r="C18" s="14"/>
      <c r="D18" s="14"/>
      <c r="E18" s="14"/>
      <c r="F18" s="14"/>
      <c r="G18" s="15"/>
      <c r="H18" s="6"/>
      <c r="I18" s="16"/>
      <c r="J18" s="14"/>
      <c r="K18" s="14"/>
      <c r="L18" s="15"/>
      <c r="M18" s="6"/>
      <c r="N18" s="16"/>
      <c r="O18" s="14"/>
      <c r="P18" s="14"/>
      <c r="Q18" s="15"/>
      <c r="ZY18" t="s">
        <v>62</v>
      </c>
      <c r="ZZ18" s="17"/>
    </row>
    <row r="19" spans="1:702" ht="30" x14ac:dyDescent="0.25">
      <c r="A19" s="33" t="s">
        <v>63</v>
      </c>
      <c r="B19" s="34" t="s">
        <v>64</v>
      </c>
      <c r="C19" s="14"/>
      <c r="D19" s="14"/>
      <c r="E19" s="14"/>
      <c r="F19" s="14"/>
      <c r="G19" s="15"/>
      <c r="H19" s="6"/>
      <c r="I19" s="16"/>
      <c r="J19" s="14"/>
      <c r="K19" s="14"/>
      <c r="L19" s="15"/>
      <c r="M19" s="6"/>
      <c r="N19" s="16"/>
      <c r="O19" s="14"/>
      <c r="P19" s="14"/>
      <c r="Q19" s="15"/>
      <c r="ZY19" t="s">
        <v>65</v>
      </c>
      <c r="ZZ19" s="17"/>
    </row>
    <row r="20" spans="1:702" ht="24" x14ac:dyDescent="0.25">
      <c r="A20" s="25" t="s">
        <v>66</v>
      </c>
      <c r="B20" s="26" t="s">
        <v>67</v>
      </c>
      <c r="C20" s="21" t="s">
        <v>68</v>
      </c>
      <c r="D20" s="22"/>
      <c r="E20" s="21"/>
      <c r="F20" s="22">
        <f>P20</f>
        <v>0</v>
      </c>
      <c r="G20" s="23">
        <f t="shared" ref="G20:G24" si="7">ROUND(E20*F20,2)</f>
        <v>0</v>
      </c>
      <c r="H20" s="6"/>
      <c r="I20" s="24">
        <v>29.62</v>
      </c>
      <c r="J20" s="21"/>
      <c r="K20" s="22">
        <f>P20</f>
        <v>0</v>
      </c>
      <c r="L20" s="23">
        <f t="shared" ref="L20:L24" si="8">ROUND(J20*K20,2)</f>
        <v>0</v>
      </c>
      <c r="M20" s="6"/>
      <c r="N20" s="24">
        <f>D20+I20</f>
        <v>29.62</v>
      </c>
      <c r="O20" s="22">
        <f t="shared" ref="O20:O24" si="9">E20+J20</f>
        <v>0</v>
      </c>
      <c r="P20" s="22"/>
      <c r="Q20" s="23">
        <f>G20+L20</f>
        <v>0</v>
      </c>
      <c r="ZY20" t="s">
        <v>69</v>
      </c>
      <c r="ZZ20" s="17" t="s">
        <v>70</v>
      </c>
    </row>
    <row r="21" spans="1:702" x14ac:dyDescent="0.25">
      <c r="A21" s="25" t="s">
        <v>71</v>
      </c>
      <c r="B21" s="26" t="s">
        <v>72</v>
      </c>
      <c r="C21" s="21" t="s">
        <v>73</v>
      </c>
      <c r="D21" s="22"/>
      <c r="E21" s="21"/>
      <c r="F21" s="22">
        <f>P21</f>
        <v>0</v>
      </c>
      <c r="G21" s="23">
        <f t="shared" si="7"/>
        <v>0</v>
      </c>
      <c r="H21" s="6"/>
      <c r="I21" s="24">
        <v>29.62</v>
      </c>
      <c r="J21" s="21"/>
      <c r="K21" s="22">
        <f>P21</f>
        <v>0</v>
      </c>
      <c r="L21" s="23">
        <f t="shared" si="8"/>
        <v>0</v>
      </c>
      <c r="M21" s="6"/>
      <c r="N21" s="24">
        <f>D21+I21</f>
        <v>29.62</v>
      </c>
      <c r="O21" s="22">
        <f t="shared" si="9"/>
        <v>0</v>
      </c>
      <c r="P21" s="22"/>
      <c r="Q21" s="23">
        <f>G21+L21</f>
        <v>0</v>
      </c>
      <c r="ZY21" t="s">
        <v>74</v>
      </c>
      <c r="ZZ21" s="17" t="s">
        <v>75</v>
      </c>
    </row>
    <row r="22" spans="1:702" x14ac:dyDescent="0.25">
      <c r="A22" s="25" t="s">
        <v>76</v>
      </c>
      <c r="B22" s="26" t="s">
        <v>77</v>
      </c>
      <c r="C22" s="21" t="s">
        <v>78</v>
      </c>
      <c r="D22" s="22"/>
      <c r="E22" s="21"/>
      <c r="F22" s="22">
        <f>P22</f>
        <v>0</v>
      </c>
      <c r="G22" s="23">
        <f t="shared" si="7"/>
        <v>0</v>
      </c>
      <c r="H22" s="6"/>
      <c r="I22" s="24">
        <v>29.62</v>
      </c>
      <c r="J22" s="21"/>
      <c r="K22" s="22">
        <f>P22</f>
        <v>0</v>
      </c>
      <c r="L22" s="23">
        <f t="shared" si="8"/>
        <v>0</v>
      </c>
      <c r="M22" s="6"/>
      <c r="N22" s="24">
        <f>D22+I22</f>
        <v>29.62</v>
      </c>
      <c r="O22" s="22">
        <f t="shared" si="9"/>
        <v>0</v>
      </c>
      <c r="P22" s="22"/>
      <c r="Q22" s="23">
        <f>G22+L22</f>
        <v>0</v>
      </c>
      <c r="ZY22" t="s">
        <v>79</v>
      </c>
      <c r="ZZ22" s="17" t="s">
        <v>80</v>
      </c>
    </row>
    <row r="23" spans="1:702" x14ac:dyDescent="0.25">
      <c r="A23" s="25" t="s">
        <v>81</v>
      </c>
      <c r="B23" s="26" t="s">
        <v>82</v>
      </c>
      <c r="C23" s="21" t="s">
        <v>83</v>
      </c>
      <c r="D23" s="22"/>
      <c r="E23" s="21"/>
      <c r="F23" s="22">
        <f>P23</f>
        <v>0</v>
      </c>
      <c r="G23" s="23">
        <f t="shared" si="7"/>
        <v>0</v>
      </c>
      <c r="H23" s="6"/>
      <c r="I23" s="24">
        <v>29.62</v>
      </c>
      <c r="J23" s="21"/>
      <c r="K23" s="22">
        <f>P23</f>
        <v>0</v>
      </c>
      <c r="L23" s="23">
        <f t="shared" si="8"/>
        <v>0</v>
      </c>
      <c r="M23" s="6"/>
      <c r="N23" s="24">
        <f>D23+I23</f>
        <v>29.62</v>
      </c>
      <c r="O23" s="22">
        <f t="shared" si="9"/>
        <v>0</v>
      </c>
      <c r="P23" s="22"/>
      <c r="Q23" s="23">
        <f>G23+L23</f>
        <v>0</v>
      </c>
      <c r="ZY23" t="s">
        <v>84</v>
      </c>
      <c r="ZZ23" s="17" t="s">
        <v>85</v>
      </c>
    </row>
    <row r="24" spans="1:702" x14ac:dyDescent="0.25">
      <c r="A24" s="25" t="s">
        <v>86</v>
      </c>
      <c r="B24" s="26" t="s">
        <v>87</v>
      </c>
      <c r="C24" s="21" t="s">
        <v>88</v>
      </c>
      <c r="D24" s="22"/>
      <c r="E24" s="21"/>
      <c r="F24" s="22">
        <f>P24</f>
        <v>0</v>
      </c>
      <c r="G24" s="23">
        <f t="shared" si="7"/>
        <v>0</v>
      </c>
      <c r="H24" s="6"/>
      <c r="I24" s="24">
        <v>4.42</v>
      </c>
      <c r="J24" s="21"/>
      <c r="K24" s="22">
        <f>P24</f>
        <v>0</v>
      </c>
      <c r="L24" s="23">
        <f t="shared" si="8"/>
        <v>0</v>
      </c>
      <c r="M24" s="6"/>
      <c r="N24" s="24">
        <f>D24+I24</f>
        <v>4.42</v>
      </c>
      <c r="O24" s="22">
        <f t="shared" si="9"/>
        <v>0</v>
      </c>
      <c r="P24" s="22"/>
      <c r="Q24" s="23">
        <f>G24+L24</f>
        <v>0</v>
      </c>
      <c r="ZY24" t="s">
        <v>89</v>
      </c>
      <c r="ZZ24" s="17" t="s">
        <v>90</v>
      </c>
    </row>
    <row r="25" spans="1:702" ht="30" x14ac:dyDescent="0.25">
      <c r="A25" s="35" t="s">
        <v>91</v>
      </c>
      <c r="B25" s="36" t="s">
        <v>92</v>
      </c>
      <c r="C25" s="14"/>
      <c r="D25" s="14"/>
      <c r="E25" s="14"/>
      <c r="F25" s="14"/>
      <c r="G25" s="15"/>
      <c r="H25" s="6"/>
      <c r="I25" s="16"/>
      <c r="J25" s="14"/>
      <c r="K25" s="14"/>
      <c r="L25" s="15"/>
      <c r="M25" s="6"/>
      <c r="N25" s="16"/>
      <c r="O25" s="14"/>
      <c r="P25" s="14"/>
      <c r="Q25" s="15"/>
      <c r="ZY25" t="s">
        <v>93</v>
      </c>
      <c r="ZZ25" s="17"/>
    </row>
    <row r="26" spans="1:702" ht="24" x14ac:dyDescent="0.25">
      <c r="A26" s="25" t="s">
        <v>94</v>
      </c>
      <c r="B26" s="26" t="s">
        <v>95</v>
      </c>
      <c r="C26" s="21" t="s">
        <v>96</v>
      </c>
      <c r="D26" s="22"/>
      <c r="E26" s="21"/>
      <c r="F26" s="22">
        <f t="shared" ref="F26:F33" si="10">P26</f>
        <v>0</v>
      </c>
      <c r="G26" s="23">
        <f t="shared" ref="G26:G32" si="11">ROUND(E26*F26,2)</f>
        <v>0</v>
      </c>
      <c r="H26" s="6"/>
      <c r="I26" s="24">
        <v>12.49</v>
      </c>
      <c r="J26" s="21"/>
      <c r="K26" s="22">
        <f t="shared" ref="K26:K33" si="12">P26</f>
        <v>0</v>
      </c>
      <c r="L26" s="23">
        <f t="shared" ref="L26:L32" si="13">ROUND(J26*K26,2)</f>
        <v>0</v>
      </c>
      <c r="M26" s="6"/>
      <c r="N26" s="24">
        <f t="shared" ref="N26:N33" si="14">D26+I26</f>
        <v>12.49</v>
      </c>
      <c r="O26" s="22">
        <f t="shared" ref="O26:O32" si="15">E26+J26</f>
        <v>0</v>
      </c>
      <c r="P26" s="22"/>
      <c r="Q26" s="23">
        <f t="shared" ref="Q26:Q33" si="16">G26+L26</f>
        <v>0</v>
      </c>
      <c r="ZY26" t="s">
        <v>97</v>
      </c>
      <c r="ZZ26" s="17" t="s">
        <v>98</v>
      </c>
    </row>
    <row r="27" spans="1:702" x14ac:dyDescent="0.25">
      <c r="A27" s="25" t="s">
        <v>99</v>
      </c>
      <c r="B27" s="26" t="s">
        <v>100</v>
      </c>
      <c r="C27" s="21" t="s">
        <v>101</v>
      </c>
      <c r="D27" s="22"/>
      <c r="E27" s="21"/>
      <c r="F27" s="22">
        <f t="shared" si="10"/>
        <v>0</v>
      </c>
      <c r="G27" s="23">
        <f t="shared" si="11"/>
        <v>0</v>
      </c>
      <c r="H27" s="6"/>
      <c r="I27" s="24">
        <v>19.45</v>
      </c>
      <c r="J27" s="21"/>
      <c r="K27" s="22">
        <f t="shared" si="12"/>
        <v>0</v>
      </c>
      <c r="L27" s="23">
        <f t="shared" si="13"/>
        <v>0</v>
      </c>
      <c r="M27" s="6"/>
      <c r="N27" s="24">
        <f t="shared" si="14"/>
        <v>19.45</v>
      </c>
      <c r="O27" s="22">
        <f t="shared" si="15"/>
        <v>0</v>
      </c>
      <c r="P27" s="22"/>
      <c r="Q27" s="23">
        <f t="shared" si="16"/>
        <v>0</v>
      </c>
      <c r="ZY27" t="s">
        <v>102</v>
      </c>
      <c r="ZZ27" s="17" t="s">
        <v>103</v>
      </c>
    </row>
    <row r="28" spans="1:702" x14ac:dyDescent="0.25">
      <c r="A28" s="25" t="s">
        <v>104</v>
      </c>
      <c r="B28" s="26" t="s">
        <v>105</v>
      </c>
      <c r="C28" s="21" t="s">
        <v>106</v>
      </c>
      <c r="D28" s="22"/>
      <c r="E28" s="21"/>
      <c r="F28" s="22">
        <f t="shared" si="10"/>
        <v>0</v>
      </c>
      <c r="G28" s="23">
        <f t="shared" si="11"/>
        <v>0</v>
      </c>
      <c r="H28" s="6"/>
      <c r="I28" s="24">
        <v>19.45</v>
      </c>
      <c r="J28" s="21"/>
      <c r="K28" s="22">
        <f t="shared" si="12"/>
        <v>0</v>
      </c>
      <c r="L28" s="23">
        <f t="shared" si="13"/>
        <v>0</v>
      </c>
      <c r="M28" s="6"/>
      <c r="N28" s="24">
        <f t="shared" si="14"/>
        <v>19.45</v>
      </c>
      <c r="O28" s="22">
        <f t="shared" si="15"/>
        <v>0</v>
      </c>
      <c r="P28" s="22"/>
      <c r="Q28" s="23">
        <f t="shared" si="16"/>
        <v>0</v>
      </c>
      <c r="ZY28" t="s">
        <v>107</v>
      </c>
      <c r="ZZ28" s="17" t="s">
        <v>108</v>
      </c>
    </row>
    <row r="29" spans="1:702" x14ac:dyDescent="0.25">
      <c r="A29" s="25" t="s">
        <v>109</v>
      </c>
      <c r="B29" s="26" t="s">
        <v>110</v>
      </c>
      <c r="C29" s="21" t="s">
        <v>111</v>
      </c>
      <c r="D29" s="22"/>
      <c r="E29" s="21"/>
      <c r="F29" s="22">
        <f t="shared" si="10"/>
        <v>0</v>
      </c>
      <c r="G29" s="23">
        <f t="shared" si="11"/>
        <v>0</v>
      </c>
      <c r="H29" s="6"/>
      <c r="I29" s="24">
        <v>19.45</v>
      </c>
      <c r="J29" s="21"/>
      <c r="K29" s="22">
        <f t="shared" si="12"/>
        <v>0</v>
      </c>
      <c r="L29" s="23">
        <f t="shared" si="13"/>
        <v>0</v>
      </c>
      <c r="M29" s="6"/>
      <c r="N29" s="24">
        <f t="shared" si="14"/>
        <v>19.45</v>
      </c>
      <c r="O29" s="22">
        <f t="shared" si="15"/>
        <v>0</v>
      </c>
      <c r="P29" s="22"/>
      <c r="Q29" s="23">
        <f t="shared" si="16"/>
        <v>0</v>
      </c>
      <c r="ZY29" t="s">
        <v>112</v>
      </c>
      <c r="ZZ29" s="17" t="s">
        <v>113</v>
      </c>
    </row>
    <row r="30" spans="1:702" x14ac:dyDescent="0.25">
      <c r="A30" s="25" t="s">
        <v>114</v>
      </c>
      <c r="B30" s="26" t="s">
        <v>115</v>
      </c>
      <c r="C30" s="21" t="s">
        <v>116</v>
      </c>
      <c r="D30" s="22"/>
      <c r="E30" s="21"/>
      <c r="F30" s="22">
        <f t="shared" si="10"/>
        <v>0</v>
      </c>
      <c r="G30" s="23">
        <f t="shared" si="11"/>
        <v>0</v>
      </c>
      <c r="H30" s="6"/>
      <c r="I30" s="24">
        <v>3.2</v>
      </c>
      <c r="J30" s="21"/>
      <c r="K30" s="22">
        <f t="shared" si="12"/>
        <v>0</v>
      </c>
      <c r="L30" s="23">
        <f t="shared" si="13"/>
        <v>0</v>
      </c>
      <c r="M30" s="6"/>
      <c r="N30" s="24">
        <f t="shared" si="14"/>
        <v>3.2</v>
      </c>
      <c r="O30" s="22">
        <f t="shared" si="15"/>
        <v>0</v>
      </c>
      <c r="P30" s="22"/>
      <c r="Q30" s="23">
        <f t="shared" si="16"/>
        <v>0</v>
      </c>
      <c r="ZY30" t="s">
        <v>117</v>
      </c>
      <c r="ZZ30" s="17" t="s">
        <v>118</v>
      </c>
    </row>
    <row r="31" spans="1:702" x14ac:dyDescent="0.25">
      <c r="A31" s="25" t="s">
        <v>119</v>
      </c>
      <c r="B31" s="26" t="s">
        <v>120</v>
      </c>
      <c r="C31" s="21" t="s">
        <v>121</v>
      </c>
      <c r="D31" s="22"/>
      <c r="E31" s="21"/>
      <c r="F31" s="22">
        <f t="shared" si="10"/>
        <v>0</v>
      </c>
      <c r="G31" s="23">
        <f t="shared" si="11"/>
        <v>0</v>
      </c>
      <c r="H31" s="6"/>
      <c r="I31" s="24">
        <v>6.96</v>
      </c>
      <c r="J31" s="21"/>
      <c r="K31" s="22">
        <f t="shared" si="12"/>
        <v>0</v>
      </c>
      <c r="L31" s="23">
        <f t="shared" si="13"/>
        <v>0</v>
      </c>
      <c r="M31" s="6"/>
      <c r="N31" s="24">
        <f t="shared" si="14"/>
        <v>6.96</v>
      </c>
      <c r="O31" s="22">
        <f t="shared" si="15"/>
        <v>0</v>
      </c>
      <c r="P31" s="22"/>
      <c r="Q31" s="23">
        <f t="shared" si="16"/>
        <v>0</v>
      </c>
      <c r="ZY31" t="s">
        <v>122</v>
      </c>
      <c r="ZZ31" s="17" t="s">
        <v>123</v>
      </c>
    </row>
    <row r="32" spans="1:702" x14ac:dyDescent="0.25">
      <c r="A32" s="25" t="s">
        <v>124</v>
      </c>
      <c r="B32" s="26" t="s">
        <v>125</v>
      </c>
      <c r="C32" s="21" t="s">
        <v>126</v>
      </c>
      <c r="D32" s="22"/>
      <c r="E32" s="21"/>
      <c r="F32" s="22">
        <f t="shared" si="10"/>
        <v>0</v>
      </c>
      <c r="G32" s="23">
        <f t="shared" si="11"/>
        <v>0</v>
      </c>
      <c r="H32" s="6"/>
      <c r="I32" s="24">
        <v>3.22</v>
      </c>
      <c r="J32" s="21"/>
      <c r="K32" s="22">
        <f t="shared" si="12"/>
        <v>0</v>
      </c>
      <c r="L32" s="23">
        <f t="shared" si="13"/>
        <v>0</v>
      </c>
      <c r="M32" s="6"/>
      <c r="N32" s="24">
        <f t="shared" si="14"/>
        <v>3.22</v>
      </c>
      <c r="O32" s="22">
        <f t="shared" si="15"/>
        <v>0</v>
      </c>
      <c r="P32" s="22"/>
      <c r="Q32" s="23">
        <f t="shared" si="16"/>
        <v>0</v>
      </c>
      <c r="ZY32" t="s">
        <v>127</v>
      </c>
      <c r="ZZ32" s="17" t="s">
        <v>128</v>
      </c>
    </row>
    <row r="33" spans="1:702" ht="36" x14ac:dyDescent="0.25">
      <c r="A33" s="25" t="s">
        <v>129</v>
      </c>
      <c r="B33" s="26" t="s">
        <v>130</v>
      </c>
      <c r="C33" s="21" t="s">
        <v>131</v>
      </c>
      <c r="D33" s="22"/>
      <c r="E33" s="21"/>
      <c r="F33" s="22">
        <f t="shared" si="10"/>
        <v>0</v>
      </c>
      <c r="G33" s="23">
        <f t="shared" ref="G33" si="17">ROUND(D33*F33,2)</f>
        <v>0</v>
      </c>
      <c r="H33" s="6"/>
      <c r="I33" s="24"/>
      <c r="J33" s="21"/>
      <c r="K33" s="22">
        <f t="shared" si="12"/>
        <v>0</v>
      </c>
      <c r="L33" s="23">
        <f t="shared" ref="L33" si="18">ROUND(I33*K33,2)</f>
        <v>0</v>
      </c>
      <c r="M33" s="6"/>
      <c r="N33" s="24">
        <f t="shared" si="14"/>
        <v>0</v>
      </c>
      <c r="O33" s="21"/>
      <c r="P33" s="22"/>
      <c r="Q33" s="23">
        <f t="shared" si="16"/>
        <v>0</v>
      </c>
      <c r="ZY33" t="s">
        <v>132</v>
      </c>
      <c r="ZZ33" s="17" t="s">
        <v>133</v>
      </c>
    </row>
    <row r="34" spans="1:702" x14ac:dyDescent="0.25">
      <c r="A34" s="27"/>
      <c r="B34" s="28"/>
      <c r="C34" s="14"/>
      <c r="D34" s="14"/>
      <c r="E34" s="14"/>
      <c r="F34" s="14"/>
      <c r="G34" s="15"/>
      <c r="H34" s="6"/>
      <c r="I34" s="16"/>
      <c r="J34" s="14"/>
      <c r="K34" s="14"/>
      <c r="L34" s="15"/>
      <c r="M34" s="6"/>
      <c r="N34" s="16"/>
      <c r="O34" s="14"/>
      <c r="P34" s="14"/>
      <c r="Q34" s="15"/>
    </row>
    <row r="35" spans="1:702" x14ac:dyDescent="0.25">
      <c r="A35" s="29"/>
      <c r="B35" s="30" t="s">
        <v>134</v>
      </c>
      <c r="C35" s="14"/>
      <c r="D35" s="14"/>
      <c r="E35" s="14"/>
      <c r="F35" s="14"/>
      <c r="G35" s="31">
        <f>SUBTOTAL(109,G19:G34)</f>
        <v>0</v>
      </c>
      <c r="H35" s="6"/>
      <c r="I35" s="16"/>
      <c r="J35" s="14"/>
      <c r="K35" s="14"/>
      <c r="L35" s="31">
        <f>SUBTOTAL(109,L19:L34)</f>
        <v>0</v>
      </c>
      <c r="M35" s="6"/>
      <c r="N35" s="16"/>
      <c r="O35" s="14"/>
      <c r="P35" s="14"/>
      <c r="Q35" s="31">
        <f>SUBTOTAL(109,Q19:Q34)</f>
        <v>0</v>
      </c>
      <c r="ZY35" t="s">
        <v>135</v>
      </c>
    </row>
    <row r="36" spans="1:702" x14ac:dyDescent="0.25">
      <c r="A36" s="32"/>
      <c r="B36" s="8"/>
      <c r="C36" s="14"/>
      <c r="D36" s="14"/>
      <c r="E36" s="14"/>
      <c r="F36" s="14"/>
      <c r="G36" s="15"/>
      <c r="H36" s="6"/>
      <c r="I36" s="16"/>
      <c r="J36" s="14"/>
      <c r="K36" s="14"/>
      <c r="L36" s="15"/>
      <c r="M36" s="6"/>
      <c r="N36" s="16"/>
      <c r="O36" s="14"/>
      <c r="P36" s="14"/>
      <c r="Q36" s="15"/>
    </row>
    <row r="37" spans="1:702" x14ac:dyDescent="0.25">
      <c r="A37" s="12" t="s">
        <v>136</v>
      </c>
      <c r="B37" s="18" t="s">
        <v>137</v>
      </c>
      <c r="C37" s="14"/>
      <c r="D37" s="14"/>
      <c r="E37" s="14"/>
      <c r="F37" s="14"/>
      <c r="G37" s="15"/>
      <c r="H37" s="6"/>
      <c r="I37" s="16"/>
      <c r="J37" s="14"/>
      <c r="K37" s="14"/>
      <c r="L37" s="15"/>
      <c r="M37" s="6"/>
      <c r="N37" s="16"/>
      <c r="O37" s="14"/>
      <c r="P37" s="14"/>
      <c r="Q37" s="15"/>
      <c r="ZY37" t="s">
        <v>138</v>
      </c>
      <c r="ZZ37" s="17"/>
    </row>
    <row r="38" spans="1:702" ht="24" x14ac:dyDescent="0.25">
      <c r="A38" s="19" t="s">
        <v>139</v>
      </c>
      <c r="B38" s="20" t="s">
        <v>140</v>
      </c>
      <c r="C38" s="21" t="s">
        <v>141</v>
      </c>
      <c r="D38" s="37"/>
      <c r="E38" s="21"/>
      <c r="F38" s="22">
        <f>P38</f>
        <v>0</v>
      </c>
      <c r="G38" s="23">
        <f>ROUND(E38*F38,2)</f>
        <v>0</v>
      </c>
      <c r="H38" s="6"/>
      <c r="I38" s="38">
        <v>1</v>
      </c>
      <c r="J38" s="21"/>
      <c r="K38" s="22">
        <f>P38</f>
        <v>0</v>
      </c>
      <c r="L38" s="23">
        <f>ROUND(J38*K38,2)</f>
        <v>0</v>
      </c>
      <c r="M38" s="6"/>
      <c r="N38" s="38">
        <f>D38+I38</f>
        <v>1</v>
      </c>
      <c r="O38" s="22">
        <f>E38+J38</f>
        <v>0</v>
      </c>
      <c r="P38" s="22"/>
      <c r="Q38" s="23">
        <f>G38+L38</f>
        <v>0</v>
      </c>
      <c r="ZY38" t="s">
        <v>142</v>
      </c>
      <c r="ZZ38" s="17" t="s">
        <v>143</v>
      </c>
    </row>
    <row r="39" spans="1:702" x14ac:dyDescent="0.25">
      <c r="A39" s="35" t="s">
        <v>144</v>
      </c>
      <c r="B39" s="36" t="s">
        <v>145</v>
      </c>
      <c r="C39" s="14"/>
      <c r="D39" s="14"/>
      <c r="E39" s="14"/>
      <c r="F39" s="14"/>
      <c r="G39" s="15"/>
      <c r="H39" s="6"/>
      <c r="I39" s="16"/>
      <c r="J39" s="14"/>
      <c r="K39" s="14"/>
      <c r="L39" s="15"/>
      <c r="M39" s="6"/>
      <c r="N39" s="16"/>
      <c r="O39" s="22">
        <f t="shared" ref="O39:O53" si="19">E39+J39</f>
        <v>0</v>
      </c>
      <c r="P39" s="14"/>
      <c r="Q39" s="15"/>
      <c r="ZY39" t="s">
        <v>146</v>
      </c>
      <c r="ZZ39" s="17"/>
    </row>
    <row r="40" spans="1:702" x14ac:dyDescent="0.25">
      <c r="A40" s="25" t="s">
        <v>147</v>
      </c>
      <c r="B40" s="26" t="s">
        <v>148</v>
      </c>
      <c r="C40" s="21" t="s">
        <v>149</v>
      </c>
      <c r="D40" s="22"/>
      <c r="E40" s="21"/>
      <c r="F40" s="22">
        <f t="shared" ref="F40:F47" si="20">P40</f>
        <v>0</v>
      </c>
      <c r="G40" s="23">
        <f>ROUND(E40*F40,2)</f>
        <v>0</v>
      </c>
      <c r="H40" s="6"/>
      <c r="I40" s="24">
        <v>12.84</v>
      </c>
      <c r="J40" s="21"/>
      <c r="K40" s="22">
        <f t="shared" ref="K40:K47" si="21">P40</f>
        <v>0</v>
      </c>
      <c r="L40" s="23">
        <f>ROUND(J40*K40,2)</f>
        <v>0</v>
      </c>
      <c r="M40" s="6"/>
      <c r="N40" s="24">
        <f t="shared" ref="N40:N47" si="22">D40+I40</f>
        <v>12.84</v>
      </c>
      <c r="O40" s="22">
        <f t="shared" si="19"/>
        <v>0</v>
      </c>
      <c r="P40" s="22"/>
      <c r="Q40" s="23">
        <f t="shared" ref="Q40:Q47" si="23">G40+L40</f>
        <v>0</v>
      </c>
      <c r="ZY40" t="s">
        <v>150</v>
      </c>
      <c r="ZZ40" s="17" t="s">
        <v>151</v>
      </c>
    </row>
    <row r="41" spans="1:702" ht="36" x14ac:dyDescent="0.25">
      <c r="A41" s="25" t="s">
        <v>152</v>
      </c>
      <c r="B41" s="26" t="s">
        <v>153</v>
      </c>
      <c r="C41" s="21" t="s">
        <v>154</v>
      </c>
      <c r="D41" s="37">
        <v>4</v>
      </c>
      <c r="E41" s="21"/>
      <c r="F41" s="22">
        <f t="shared" si="20"/>
        <v>0</v>
      </c>
      <c r="G41" s="23">
        <f>ROUND(E41*F41,2)</f>
        <v>0</v>
      </c>
      <c r="H41" s="6"/>
      <c r="I41" s="38"/>
      <c r="J41" s="21"/>
      <c r="K41" s="22">
        <f t="shared" si="21"/>
        <v>0</v>
      </c>
      <c r="L41" s="23">
        <f>ROUND(J41*K41,2)</f>
        <v>0</v>
      </c>
      <c r="M41" s="6"/>
      <c r="N41" s="38">
        <f t="shared" si="22"/>
        <v>4</v>
      </c>
      <c r="O41" s="22">
        <f t="shared" si="19"/>
        <v>0</v>
      </c>
      <c r="P41" s="22"/>
      <c r="Q41" s="23">
        <f t="shared" si="23"/>
        <v>0</v>
      </c>
      <c r="ZY41" t="s">
        <v>155</v>
      </c>
      <c r="ZZ41" s="17" t="s">
        <v>156</v>
      </c>
    </row>
    <row r="42" spans="1:702" ht="24" x14ac:dyDescent="0.25">
      <c r="A42" s="25" t="s">
        <v>157</v>
      </c>
      <c r="B42" s="26" t="s">
        <v>158</v>
      </c>
      <c r="C42" s="21" t="s">
        <v>159</v>
      </c>
      <c r="D42" s="22"/>
      <c r="E42" s="21"/>
      <c r="F42" s="22">
        <f t="shared" si="20"/>
        <v>0</v>
      </c>
      <c r="G42" s="23">
        <f>ROUND(E42*F42,2)</f>
        <v>0</v>
      </c>
      <c r="H42" s="6"/>
      <c r="I42" s="24">
        <v>7.22</v>
      </c>
      <c r="J42" s="21"/>
      <c r="K42" s="22">
        <f t="shared" si="21"/>
        <v>0</v>
      </c>
      <c r="L42" s="23">
        <f>ROUND(J42*K42,2)</f>
        <v>0</v>
      </c>
      <c r="M42" s="6"/>
      <c r="N42" s="24">
        <f t="shared" si="22"/>
        <v>7.22</v>
      </c>
      <c r="O42" s="22">
        <f t="shared" si="19"/>
        <v>0</v>
      </c>
      <c r="P42" s="22"/>
      <c r="Q42" s="23">
        <f t="shared" si="23"/>
        <v>0</v>
      </c>
      <c r="ZY42" t="s">
        <v>160</v>
      </c>
      <c r="ZZ42" s="17" t="s">
        <v>161</v>
      </c>
    </row>
    <row r="43" spans="1:702" ht="24" x14ac:dyDescent="0.25">
      <c r="A43" s="25" t="s">
        <v>162</v>
      </c>
      <c r="B43" s="26" t="s">
        <v>163</v>
      </c>
      <c r="C43" s="21" t="s">
        <v>164</v>
      </c>
      <c r="D43" s="22"/>
      <c r="E43" s="21"/>
      <c r="F43" s="22">
        <f t="shared" si="20"/>
        <v>0</v>
      </c>
      <c r="G43" s="23">
        <f t="shared" ref="G43:G52" si="24">ROUND(E43*F43,2)</f>
        <v>0</v>
      </c>
      <c r="H43" s="6"/>
      <c r="I43" s="24">
        <v>14.15</v>
      </c>
      <c r="J43" s="21"/>
      <c r="K43" s="22">
        <f t="shared" si="21"/>
        <v>0</v>
      </c>
      <c r="L43" s="23">
        <f t="shared" ref="L43:L52" si="25">ROUND(J43*K43,2)</f>
        <v>0</v>
      </c>
      <c r="M43" s="6"/>
      <c r="N43" s="24">
        <f t="shared" si="22"/>
        <v>14.15</v>
      </c>
      <c r="O43" s="22">
        <f t="shared" si="19"/>
        <v>0</v>
      </c>
      <c r="P43" s="22"/>
      <c r="Q43" s="23">
        <f t="shared" si="23"/>
        <v>0</v>
      </c>
      <c r="ZY43" t="s">
        <v>165</v>
      </c>
      <c r="ZZ43" s="17" t="s">
        <v>166</v>
      </c>
    </row>
    <row r="44" spans="1:702" ht="24" x14ac:dyDescent="0.25">
      <c r="A44" s="25" t="s">
        <v>167</v>
      </c>
      <c r="B44" s="26" t="s">
        <v>168</v>
      </c>
      <c r="C44" s="21" t="s">
        <v>169</v>
      </c>
      <c r="D44" s="37"/>
      <c r="E44" s="21"/>
      <c r="F44" s="22">
        <f t="shared" si="20"/>
        <v>0</v>
      </c>
      <c r="G44" s="23">
        <f t="shared" si="24"/>
        <v>0</v>
      </c>
      <c r="H44" s="6"/>
      <c r="I44" s="38">
        <v>1</v>
      </c>
      <c r="J44" s="21"/>
      <c r="K44" s="22">
        <f t="shared" si="21"/>
        <v>0</v>
      </c>
      <c r="L44" s="23">
        <f t="shared" si="25"/>
        <v>0</v>
      </c>
      <c r="M44" s="6"/>
      <c r="N44" s="38">
        <f t="shared" si="22"/>
        <v>1</v>
      </c>
      <c r="O44" s="22">
        <f t="shared" si="19"/>
        <v>0</v>
      </c>
      <c r="P44" s="22"/>
      <c r="Q44" s="23">
        <f t="shared" si="23"/>
        <v>0</v>
      </c>
      <c r="ZY44" t="s">
        <v>170</v>
      </c>
      <c r="ZZ44" s="17" t="s">
        <v>171</v>
      </c>
    </row>
    <row r="45" spans="1:702" ht="24" x14ac:dyDescent="0.25">
      <c r="A45" s="25" t="s">
        <v>172</v>
      </c>
      <c r="B45" s="26" t="s">
        <v>173</v>
      </c>
      <c r="C45" s="21" t="s">
        <v>174</v>
      </c>
      <c r="D45" s="37">
        <v>1</v>
      </c>
      <c r="E45" s="21"/>
      <c r="F45" s="22">
        <f t="shared" si="20"/>
        <v>0</v>
      </c>
      <c r="G45" s="23">
        <f t="shared" si="24"/>
        <v>0</v>
      </c>
      <c r="H45" s="6"/>
      <c r="I45" s="38"/>
      <c r="J45" s="21"/>
      <c r="K45" s="22">
        <f t="shared" si="21"/>
        <v>0</v>
      </c>
      <c r="L45" s="23">
        <f t="shared" si="25"/>
        <v>0</v>
      </c>
      <c r="M45" s="6"/>
      <c r="N45" s="38">
        <f t="shared" si="22"/>
        <v>1</v>
      </c>
      <c r="O45" s="22">
        <f t="shared" si="19"/>
        <v>0</v>
      </c>
      <c r="P45" s="22"/>
      <c r="Q45" s="23">
        <f t="shared" si="23"/>
        <v>0</v>
      </c>
      <c r="ZY45" t="s">
        <v>175</v>
      </c>
      <c r="ZZ45" s="17" t="s">
        <v>176</v>
      </c>
    </row>
    <row r="46" spans="1:702" ht="24" x14ac:dyDescent="0.25">
      <c r="A46" s="25" t="s">
        <v>177</v>
      </c>
      <c r="B46" s="26" t="s">
        <v>178</v>
      </c>
      <c r="C46" s="21" t="s">
        <v>179</v>
      </c>
      <c r="D46" s="22"/>
      <c r="E46" s="21"/>
      <c r="F46" s="22">
        <f t="shared" si="20"/>
        <v>0</v>
      </c>
      <c r="G46" s="23">
        <f t="shared" si="24"/>
        <v>0</v>
      </c>
      <c r="H46" s="6"/>
      <c r="I46" s="24">
        <v>8.75</v>
      </c>
      <c r="J46" s="21"/>
      <c r="K46" s="22">
        <f t="shared" si="21"/>
        <v>0</v>
      </c>
      <c r="L46" s="23">
        <f t="shared" si="25"/>
        <v>0</v>
      </c>
      <c r="M46" s="6"/>
      <c r="N46" s="24">
        <f t="shared" si="22"/>
        <v>8.75</v>
      </c>
      <c r="O46" s="22">
        <f t="shared" si="19"/>
        <v>0</v>
      </c>
      <c r="P46" s="22"/>
      <c r="Q46" s="23">
        <f t="shared" si="23"/>
        <v>0</v>
      </c>
      <c r="ZY46" t="s">
        <v>180</v>
      </c>
      <c r="ZZ46" s="17" t="s">
        <v>181</v>
      </c>
    </row>
    <row r="47" spans="1:702" ht="24" x14ac:dyDescent="0.25">
      <c r="A47" s="25" t="s">
        <v>182</v>
      </c>
      <c r="B47" s="26" t="s">
        <v>183</v>
      </c>
      <c r="C47" s="21" t="s">
        <v>184</v>
      </c>
      <c r="D47" s="37">
        <v>2</v>
      </c>
      <c r="E47" s="21"/>
      <c r="F47" s="22">
        <f t="shared" si="20"/>
        <v>0</v>
      </c>
      <c r="G47" s="23">
        <f t="shared" si="24"/>
        <v>0</v>
      </c>
      <c r="H47" s="6"/>
      <c r="I47" s="38">
        <v>39</v>
      </c>
      <c r="J47" s="21"/>
      <c r="K47" s="22">
        <f t="shared" si="21"/>
        <v>0</v>
      </c>
      <c r="L47" s="23">
        <f t="shared" si="25"/>
        <v>0</v>
      </c>
      <c r="M47" s="6"/>
      <c r="N47" s="38">
        <f t="shared" si="22"/>
        <v>41</v>
      </c>
      <c r="O47" s="22">
        <f t="shared" si="19"/>
        <v>0</v>
      </c>
      <c r="P47" s="22"/>
      <c r="Q47" s="23">
        <f t="shared" si="23"/>
        <v>0</v>
      </c>
      <c r="ZY47" t="s">
        <v>185</v>
      </c>
      <c r="ZZ47" s="17" t="s">
        <v>186</v>
      </c>
    </row>
    <row r="48" spans="1:702" x14ac:dyDescent="0.25">
      <c r="A48" s="35" t="s">
        <v>187</v>
      </c>
      <c r="B48" s="36" t="s">
        <v>188</v>
      </c>
      <c r="C48" s="14"/>
      <c r="D48" s="14"/>
      <c r="E48" s="14"/>
      <c r="F48" s="14"/>
      <c r="G48" s="23">
        <f t="shared" si="24"/>
        <v>0</v>
      </c>
      <c r="H48" s="6"/>
      <c r="I48" s="16"/>
      <c r="J48" s="14"/>
      <c r="K48" s="14"/>
      <c r="L48" s="23">
        <f t="shared" si="25"/>
        <v>0</v>
      </c>
      <c r="M48" s="6"/>
      <c r="N48" s="16"/>
      <c r="O48" s="22">
        <f t="shared" si="19"/>
        <v>0</v>
      </c>
      <c r="P48" s="14"/>
      <c r="Q48" s="15"/>
      <c r="ZY48" t="s">
        <v>189</v>
      </c>
      <c r="ZZ48" s="17"/>
    </row>
    <row r="49" spans="1:702" x14ac:dyDescent="0.25">
      <c r="A49" s="25" t="s">
        <v>190</v>
      </c>
      <c r="B49" s="26" t="s">
        <v>191</v>
      </c>
      <c r="C49" s="21" t="s">
        <v>192</v>
      </c>
      <c r="D49" s="37"/>
      <c r="E49" s="21"/>
      <c r="F49" s="22">
        <f>P49</f>
        <v>0</v>
      </c>
      <c r="G49" s="23">
        <f t="shared" si="24"/>
        <v>0</v>
      </c>
      <c r="H49" s="6"/>
      <c r="I49" s="38">
        <v>3</v>
      </c>
      <c r="J49" s="21"/>
      <c r="K49" s="22">
        <f>P49</f>
        <v>0</v>
      </c>
      <c r="L49" s="23">
        <f t="shared" si="25"/>
        <v>0</v>
      </c>
      <c r="M49" s="6"/>
      <c r="N49" s="38">
        <f>D49+I49</f>
        <v>3</v>
      </c>
      <c r="O49" s="22">
        <f t="shared" si="19"/>
        <v>0</v>
      </c>
      <c r="P49" s="22"/>
      <c r="Q49" s="23">
        <f>G49+L49</f>
        <v>0</v>
      </c>
      <c r="ZY49" t="s">
        <v>193</v>
      </c>
      <c r="ZZ49" s="17" t="s">
        <v>194</v>
      </c>
    </row>
    <row r="50" spans="1:702" x14ac:dyDescent="0.25">
      <c r="A50" s="25" t="s">
        <v>195</v>
      </c>
      <c r="B50" s="26" t="s">
        <v>196</v>
      </c>
      <c r="C50" s="21" t="s">
        <v>197</v>
      </c>
      <c r="D50" s="37"/>
      <c r="E50" s="21"/>
      <c r="F50" s="22">
        <f>P50</f>
        <v>0</v>
      </c>
      <c r="G50" s="23">
        <f t="shared" si="24"/>
        <v>0</v>
      </c>
      <c r="H50" s="6"/>
      <c r="I50" s="38">
        <v>1</v>
      </c>
      <c r="J50" s="21"/>
      <c r="K50" s="22">
        <f>P50</f>
        <v>0</v>
      </c>
      <c r="L50" s="23">
        <f t="shared" si="25"/>
        <v>0</v>
      </c>
      <c r="M50" s="6"/>
      <c r="N50" s="38">
        <f>D50+I50</f>
        <v>1</v>
      </c>
      <c r="O50" s="22">
        <f t="shared" si="19"/>
        <v>0</v>
      </c>
      <c r="P50" s="22"/>
      <c r="Q50" s="23">
        <f>G50+L50</f>
        <v>0</v>
      </c>
      <c r="ZY50" t="s">
        <v>198</v>
      </c>
      <c r="ZZ50" s="17" t="s">
        <v>199</v>
      </c>
    </row>
    <row r="51" spans="1:702" ht="24" x14ac:dyDescent="0.25">
      <c r="A51" s="25" t="s">
        <v>200</v>
      </c>
      <c r="B51" s="26" t="s">
        <v>201</v>
      </c>
      <c r="C51" s="21" t="s">
        <v>202</v>
      </c>
      <c r="D51" s="37"/>
      <c r="E51" s="21"/>
      <c r="F51" s="22">
        <f>P51</f>
        <v>0</v>
      </c>
      <c r="G51" s="23">
        <f t="shared" si="24"/>
        <v>0</v>
      </c>
      <c r="H51" s="6"/>
      <c r="I51" s="38">
        <v>1</v>
      </c>
      <c r="J51" s="21"/>
      <c r="K51" s="22">
        <f>P51</f>
        <v>0</v>
      </c>
      <c r="L51" s="23">
        <f t="shared" si="25"/>
        <v>0</v>
      </c>
      <c r="M51" s="6"/>
      <c r="N51" s="38">
        <f>D51+I51</f>
        <v>1</v>
      </c>
      <c r="O51" s="22">
        <f t="shared" si="19"/>
        <v>0</v>
      </c>
      <c r="P51" s="22"/>
      <c r="Q51" s="23">
        <f>G51+L51</f>
        <v>0</v>
      </c>
      <c r="ZY51" t="s">
        <v>203</v>
      </c>
      <c r="ZZ51" s="17" t="s">
        <v>204</v>
      </c>
    </row>
    <row r="52" spans="1:702" x14ac:dyDescent="0.25">
      <c r="A52" s="25" t="s">
        <v>205</v>
      </c>
      <c r="B52" s="26" t="s">
        <v>206</v>
      </c>
      <c r="C52" s="21" t="s">
        <v>207</v>
      </c>
      <c r="D52" s="22"/>
      <c r="E52" s="21"/>
      <c r="F52" s="22">
        <f>P52</f>
        <v>0</v>
      </c>
      <c r="G52" s="23">
        <f t="shared" si="24"/>
        <v>0</v>
      </c>
      <c r="H52" s="6"/>
      <c r="I52" s="24">
        <v>109.95</v>
      </c>
      <c r="J52" s="21"/>
      <c r="K52" s="22">
        <f>P52</f>
        <v>0</v>
      </c>
      <c r="L52" s="23">
        <f t="shared" si="25"/>
        <v>0</v>
      </c>
      <c r="M52" s="6"/>
      <c r="N52" s="24">
        <f>D52+I52</f>
        <v>109.95</v>
      </c>
      <c r="O52" s="22">
        <f t="shared" si="19"/>
        <v>0</v>
      </c>
      <c r="P52" s="22"/>
      <c r="Q52" s="23">
        <f>G52+L52</f>
        <v>0</v>
      </c>
      <c r="ZY52" t="s">
        <v>208</v>
      </c>
      <c r="ZZ52" s="17" t="s">
        <v>209</v>
      </c>
    </row>
    <row r="53" spans="1:702" x14ac:dyDescent="0.25">
      <c r="A53" s="27"/>
      <c r="B53" s="28"/>
      <c r="C53" s="14"/>
      <c r="D53" s="14"/>
      <c r="E53" s="14"/>
      <c r="F53" s="14"/>
      <c r="G53" s="15"/>
      <c r="H53" s="6"/>
      <c r="I53" s="16"/>
      <c r="J53" s="14"/>
      <c r="K53" s="14"/>
      <c r="L53" s="15"/>
      <c r="M53" s="6"/>
      <c r="N53" s="16"/>
      <c r="O53" s="22">
        <f t="shared" si="19"/>
        <v>0</v>
      </c>
      <c r="P53" s="14"/>
      <c r="Q53" s="15"/>
    </row>
    <row r="54" spans="1:702" x14ac:dyDescent="0.25">
      <c r="A54" s="29"/>
      <c r="B54" s="30" t="s">
        <v>210</v>
      </c>
      <c r="C54" s="14"/>
      <c r="D54" s="14"/>
      <c r="E54" s="14"/>
      <c r="F54" s="14"/>
      <c r="G54" s="31">
        <f>SUBTOTAL(109,G38:G53)</f>
        <v>0</v>
      </c>
      <c r="H54" s="6"/>
      <c r="I54" s="16"/>
      <c r="J54" s="14"/>
      <c r="K54" s="14"/>
      <c r="L54" s="31">
        <f>SUBTOTAL(109,L38:L53)</f>
        <v>0</v>
      </c>
      <c r="M54" s="6"/>
      <c r="N54" s="16"/>
      <c r="O54" s="14"/>
      <c r="P54" s="14"/>
      <c r="Q54" s="31">
        <f>SUBTOTAL(109,Q38:Q53)</f>
        <v>0</v>
      </c>
      <c r="ZY54" t="s">
        <v>211</v>
      </c>
    </row>
    <row r="55" spans="1:702" x14ac:dyDescent="0.25">
      <c r="A55" s="32"/>
      <c r="B55" s="8"/>
      <c r="C55" s="14"/>
      <c r="D55" s="14"/>
      <c r="E55" s="14"/>
      <c r="F55" s="14"/>
      <c r="G55" s="15"/>
      <c r="H55" s="6"/>
      <c r="I55" s="16"/>
      <c r="J55" s="14"/>
      <c r="K55" s="14"/>
      <c r="L55" s="15"/>
      <c r="M55" s="6"/>
      <c r="N55" s="16"/>
      <c r="O55" s="14"/>
      <c r="P55" s="14"/>
      <c r="Q55" s="15"/>
    </row>
    <row r="56" spans="1:702" x14ac:dyDescent="0.25">
      <c r="A56" s="12" t="s">
        <v>212</v>
      </c>
      <c r="B56" s="18" t="s">
        <v>213</v>
      </c>
      <c r="C56" s="14"/>
      <c r="D56" s="14"/>
      <c r="E56" s="14"/>
      <c r="F56" s="14"/>
      <c r="G56" s="23">
        <f>ROUND(E56*F56,2)</f>
        <v>0</v>
      </c>
      <c r="H56" s="6"/>
      <c r="I56" s="16"/>
      <c r="J56" s="14"/>
      <c r="K56" s="14"/>
      <c r="L56" s="23">
        <f>ROUND(J56*K56,2)</f>
        <v>0</v>
      </c>
      <c r="M56" s="6"/>
      <c r="N56" s="16"/>
      <c r="O56" s="14"/>
      <c r="P56" s="14"/>
      <c r="Q56" s="15"/>
      <c r="ZY56" t="s">
        <v>214</v>
      </c>
      <c r="ZZ56" s="17"/>
    </row>
    <row r="57" spans="1:702" x14ac:dyDescent="0.25">
      <c r="A57" s="19" t="s">
        <v>215</v>
      </c>
      <c r="B57" s="20" t="s">
        <v>216</v>
      </c>
      <c r="C57" s="21" t="s">
        <v>217</v>
      </c>
      <c r="D57" s="37">
        <v>1</v>
      </c>
      <c r="E57" s="21"/>
      <c r="F57" s="22">
        <f>P57</f>
        <v>0</v>
      </c>
      <c r="G57" s="23">
        <f t="shared" ref="G57:G64" si="26">ROUND(E57*F57,2)</f>
        <v>0</v>
      </c>
      <c r="H57" s="6"/>
      <c r="I57" s="38"/>
      <c r="J57" s="21"/>
      <c r="K57" s="22">
        <f>P57</f>
        <v>0</v>
      </c>
      <c r="L57" s="23">
        <f t="shared" ref="L57:L64" si="27">ROUND(J57*K57,2)</f>
        <v>0</v>
      </c>
      <c r="M57" s="6"/>
      <c r="N57" s="38">
        <f>D57+I57</f>
        <v>1</v>
      </c>
      <c r="O57" s="22">
        <f t="shared" ref="O57:O64" si="28">E57+J57</f>
        <v>0</v>
      </c>
      <c r="P57" s="22"/>
      <c r="Q57" s="23">
        <f>G57+L57</f>
        <v>0</v>
      </c>
      <c r="ZY57" t="s">
        <v>218</v>
      </c>
      <c r="ZZ57" s="17" t="s">
        <v>219</v>
      </c>
    </row>
    <row r="58" spans="1:702" x14ac:dyDescent="0.25">
      <c r="A58" s="35" t="s">
        <v>220</v>
      </c>
      <c r="B58" s="36" t="s">
        <v>221</v>
      </c>
      <c r="C58" s="14"/>
      <c r="D58" s="14"/>
      <c r="E58" s="14"/>
      <c r="F58" s="14"/>
      <c r="G58" s="23">
        <f t="shared" si="26"/>
        <v>0</v>
      </c>
      <c r="H58" s="6"/>
      <c r="I58" s="16"/>
      <c r="J58" s="14"/>
      <c r="K58" s="14"/>
      <c r="L58" s="23">
        <f t="shared" si="27"/>
        <v>0</v>
      </c>
      <c r="M58" s="6"/>
      <c r="N58" s="16"/>
      <c r="O58" s="22">
        <f t="shared" si="28"/>
        <v>0</v>
      </c>
      <c r="P58" s="14"/>
      <c r="Q58" s="15"/>
      <c r="ZY58" t="s">
        <v>222</v>
      </c>
      <c r="ZZ58" s="17"/>
    </row>
    <row r="59" spans="1:702" ht="36" x14ac:dyDescent="0.25">
      <c r="A59" s="25" t="s">
        <v>223</v>
      </c>
      <c r="B59" s="26" t="s">
        <v>224</v>
      </c>
      <c r="C59" s="21" t="s">
        <v>225</v>
      </c>
      <c r="D59" s="22"/>
      <c r="E59" s="21"/>
      <c r="F59" s="22">
        <f t="shared" ref="F59:F64" si="29">P59</f>
        <v>0</v>
      </c>
      <c r="G59" s="23">
        <f t="shared" si="26"/>
        <v>0</v>
      </c>
      <c r="H59" s="6"/>
      <c r="I59" s="24">
        <v>2</v>
      </c>
      <c r="J59" s="21"/>
      <c r="K59" s="22">
        <f t="shared" ref="K59:K64" si="30">P59</f>
        <v>0</v>
      </c>
      <c r="L59" s="23">
        <f t="shared" si="27"/>
        <v>0</v>
      </c>
      <c r="M59" s="6"/>
      <c r="N59" s="24">
        <f t="shared" ref="N59:N64" si="31">D59+I59</f>
        <v>2</v>
      </c>
      <c r="O59" s="22">
        <f t="shared" si="28"/>
        <v>0</v>
      </c>
      <c r="P59" s="22"/>
      <c r="Q59" s="23">
        <f t="shared" ref="Q59:Q64" si="32">G59+L59</f>
        <v>0</v>
      </c>
      <c r="ZY59" t="s">
        <v>226</v>
      </c>
      <c r="ZZ59" s="17" t="s">
        <v>227</v>
      </c>
    </row>
    <row r="60" spans="1:702" ht="24" x14ac:dyDescent="0.25">
      <c r="A60" s="25" t="s">
        <v>228</v>
      </c>
      <c r="B60" s="26" t="s">
        <v>229</v>
      </c>
      <c r="C60" s="21" t="s">
        <v>230</v>
      </c>
      <c r="D60" s="37"/>
      <c r="E60" s="21"/>
      <c r="F60" s="22">
        <f t="shared" si="29"/>
        <v>0</v>
      </c>
      <c r="G60" s="23">
        <f t="shared" si="26"/>
        <v>0</v>
      </c>
      <c r="H60" s="6"/>
      <c r="I60" s="38">
        <v>1</v>
      </c>
      <c r="J60" s="21"/>
      <c r="K60" s="22">
        <f t="shared" si="30"/>
        <v>0</v>
      </c>
      <c r="L60" s="23">
        <f t="shared" si="27"/>
        <v>0</v>
      </c>
      <c r="M60" s="6"/>
      <c r="N60" s="38">
        <f t="shared" si="31"/>
        <v>1</v>
      </c>
      <c r="O60" s="22">
        <f t="shared" si="28"/>
        <v>0</v>
      </c>
      <c r="P60" s="22"/>
      <c r="Q60" s="23">
        <f t="shared" si="32"/>
        <v>0</v>
      </c>
      <c r="ZY60" t="s">
        <v>231</v>
      </c>
      <c r="ZZ60" s="17" t="s">
        <v>232</v>
      </c>
    </row>
    <row r="61" spans="1:702" x14ac:dyDescent="0.25">
      <c r="A61" s="25" t="s">
        <v>233</v>
      </c>
      <c r="B61" s="26" t="s">
        <v>234</v>
      </c>
      <c r="C61" s="21" t="s">
        <v>235</v>
      </c>
      <c r="D61" s="22"/>
      <c r="E61" s="21"/>
      <c r="F61" s="22">
        <f t="shared" si="29"/>
        <v>0</v>
      </c>
      <c r="G61" s="23">
        <f t="shared" si="26"/>
        <v>0</v>
      </c>
      <c r="H61" s="6"/>
      <c r="I61" s="24">
        <v>145.94</v>
      </c>
      <c r="J61" s="21"/>
      <c r="K61" s="22">
        <f t="shared" si="30"/>
        <v>0</v>
      </c>
      <c r="L61" s="23">
        <f t="shared" si="27"/>
        <v>0</v>
      </c>
      <c r="M61" s="6"/>
      <c r="N61" s="24">
        <f t="shared" si="31"/>
        <v>145.94</v>
      </c>
      <c r="O61" s="22">
        <f t="shared" si="28"/>
        <v>0</v>
      </c>
      <c r="P61" s="22"/>
      <c r="Q61" s="23">
        <f t="shared" si="32"/>
        <v>0</v>
      </c>
      <c r="ZY61" t="s">
        <v>236</v>
      </c>
      <c r="ZZ61" s="17" t="s">
        <v>237</v>
      </c>
    </row>
    <row r="62" spans="1:702" x14ac:dyDescent="0.25">
      <c r="A62" s="25" t="s">
        <v>238</v>
      </c>
      <c r="B62" s="26" t="s">
        <v>239</v>
      </c>
      <c r="C62" s="21" t="s">
        <v>240</v>
      </c>
      <c r="D62" s="22"/>
      <c r="E62" s="21"/>
      <c r="F62" s="22">
        <f t="shared" si="29"/>
        <v>0</v>
      </c>
      <c r="G62" s="23">
        <f t="shared" si="26"/>
        <v>0</v>
      </c>
      <c r="H62" s="6"/>
      <c r="I62" s="24">
        <v>8</v>
      </c>
      <c r="J62" s="21"/>
      <c r="K62" s="22">
        <f t="shared" si="30"/>
        <v>0</v>
      </c>
      <c r="L62" s="23">
        <f t="shared" si="27"/>
        <v>0</v>
      </c>
      <c r="M62" s="6"/>
      <c r="N62" s="24">
        <f t="shared" si="31"/>
        <v>8</v>
      </c>
      <c r="O62" s="22">
        <f t="shared" si="28"/>
        <v>0</v>
      </c>
      <c r="P62" s="22"/>
      <c r="Q62" s="23">
        <f t="shared" si="32"/>
        <v>0</v>
      </c>
      <c r="ZY62" t="s">
        <v>241</v>
      </c>
      <c r="ZZ62" s="17" t="s">
        <v>242</v>
      </c>
    </row>
    <row r="63" spans="1:702" x14ac:dyDescent="0.25">
      <c r="A63" s="25" t="s">
        <v>243</v>
      </c>
      <c r="B63" s="26" t="s">
        <v>244</v>
      </c>
      <c r="C63" s="21" t="s">
        <v>245</v>
      </c>
      <c r="D63" s="22"/>
      <c r="E63" s="21"/>
      <c r="F63" s="22">
        <f t="shared" si="29"/>
        <v>0</v>
      </c>
      <c r="G63" s="23">
        <f t="shared" si="26"/>
        <v>0</v>
      </c>
      <c r="H63" s="6"/>
      <c r="I63" s="24">
        <v>120.5</v>
      </c>
      <c r="J63" s="21"/>
      <c r="K63" s="22">
        <f t="shared" si="30"/>
        <v>0</v>
      </c>
      <c r="L63" s="23">
        <f t="shared" si="27"/>
        <v>0</v>
      </c>
      <c r="M63" s="6"/>
      <c r="N63" s="24">
        <f t="shared" si="31"/>
        <v>120.5</v>
      </c>
      <c r="O63" s="22">
        <f t="shared" si="28"/>
        <v>0</v>
      </c>
      <c r="P63" s="22"/>
      <c r="Q63" s="23">
        <f t="shared" si="32"/>
        <v>0</v>
      </c>
      <c r="ZY63" t="s">
        <v>246</v>
      </c>
      <c r="ZZ63" s="17" t="s">
        <v>247</v>
      </c>
    </row>
    <row r="64" spans="1:702" x14ac:dyDescent="0.25">
      <c r="A64" s="25" t="s">
        <v>248</v>
      </c>
      <c r="B64" s="26" t="s">
        <v>249</v>
      </c>
      <c r="C64" s="21" t="s">
        <v>250</v>
      </c>
      <c r="D64" s="37"/>
      <c r="E64" s="21"/>
      <c r="F64" s="22">
        <f t="shared" si="29"/>
        <v>0</v>
      </c>
      <c r="G64" s="23">
        <f t="shared" si="26"/>
        <v>0</v>
      </c>
      <c r="H64" s="6"/>
      <c r="I64" s="38">
        <v>1</v>
      </c>
      <c r="J64" s="21"/>
      <c r="K64" s="22">
        <f t="shared" si="30"/>
        <v>0</v>
      </c>
      <c r="L64" s="23">
        <f t="shared" si="27"/>
        <v>0</v>
      </c>
      <c r="M64" s="6"/>
      <c r="N64" s="38">
        <f t="shared" si="31"/>
        <v>1</v>
      </c>
      <c r="O64" s="22">
        <f t="shared" si="28"/>
        <v>0</v>
      </c>
      <c r="P64" s="22"/>
      <c r="Q64" s="23">
        <f t="shared" si="32"/>
        <v>0</v>
      </c>
      <c r="ZY64" t="s">
        <v>251</v>
      </c>
      <c r="ZZ64" s="17" t="s">
        <v>252</v>
      </c>
    </row>
    <row r="65" spans="1:701" x14ac:dyDescent="0.25">
      <c r="A65" s="27"/>
      <c r="B65" s="28"/>
      <c r="C65" s="14"/>
      <c r="D65" s="14"/>
      <c r="E65" s="14"/>
      <c r="F65" s="14"/>
      <c r="G65" s="15"/>
      <c r="H65" s="6"/>
      <c r="I65" s="16"/>
      <c r="J65" s="14"/>
      <c r="K65" s="14"/>
      <c r="L65" s="15"/>
      <c r="M65" s="6"/>
      <c r="N65" s="16"/>
      <c r="O65" s="14"/>
      <c r="P65" s="14"/>
      <c r="Q65" s="15"/>
    </row>
    <row r="66" spans="1:701" x14ac:dyDescent="0.25">
      <c r="A66" s="29"/>
      <c r="B66" s="30" t="s">
        <v>253</v>
      </c>
      <c r="C66" s="14"/>
      <c r="D66" s="14"/>
      <c r="E66" s="14"/>
      <c r="F66" s="14"/>
      <c r="G66" s="39">
        <f>SUBTOTAL(109,G57:G65)</f>
        <v>0</v>
      </c>
      <c r="H66" s="6"/>
      <c r="I66" s="16"/>
      <c r="J66" s="14"/>
      <c r="K66" s="14"/>
      <c r="L66" s="39">
        <f>SUBTOTAL(109,L57:L65)</f>
        <v>0</v>
      </c>
      <c r="M66" s="6"/>
      <c r="N66" s="16"/>
      <c r="O66" s="14"/>
      <c r="P66" s="14"/>
      <c r="Q66" s="39">
        <f>SUBTOTAL(109,Q57:Q65)</f>
        <v>0</v>
      </c>
      <c r="ZY66" t="s">
        <v>254</v>
      </c>
    </row>
    <row r="67" spans="1:701" x14ac:dyDescent="0.25">
      <c r="A67" s="40"/>
      <c r="B67" s="41" t="s">
        <v>255</v>
      </c>
      <c r="C67" s="14"/>
      <c r="D67" s="14"/>
      <c r="E67" s="14"/>
      <c r="F67" s="14"/>
      <c r="G67" s="42">
        <f>SUBTOTAL(109,G7:G66)</f>
        <v>0</v>
      </c>
      <c r="H67" s="43"/>
      <c r="I67" s="16"/>
      <c r="J67" s="14"/>
      <c r="K67" s="14"/>
      <c r="L67" s="42">
        <f>SUBTOTAL(109,L7:L66)</f>
        <v>0</v>
      </c>
      <c r="M67" s="43"/>
      <c r="N67" s="16"/>
      <c r="O67" s="14"/>
      <c r="P67" s="14"/>
      <c r="Q67" s="42">
        <f>SUBTOTAL(109,Q7:Q66)</f>
        <v>0</v>
      </c>
      <c r="R67" s="44"/>
      <c r="ZY67" t="s">
        <v>256</v>
      </c>
    </row>
    <row r="68" spans="1:701" x14ac:dyDescent="0.25">
      <c r="A68" s="45"/>
      <c r="B68" s="46"/>
      <c r="C68" s="14"/>
      <c r="D68" s="14"/>
      <c r="E68" s="14"/>
      <c r="F68" s="14"/>
      <c r="G68" s="10"/>
      <c r="H68" s="6"/>
      <c r="I68" s="16"/>
      <c r="J68" s="14"/>
      <c r="K68" s="14"/>
      <c r="L68" s="10"/>
      <c r="M68" s="6"/>
      <c r="N68" s="16"/>
      <c r="O68" s="14"/>
      <c r="P68" s="14"/>
      <c r="Q68" s="10"/>
    </row>
    <row r="69" spans="1:701" x14ac:dyDescent="0.25">
      <c r="A69" s="27"/>
      <c r="B69" s="47"/>
      <c r="C69" s="48"/>
      <c r="D69" s="48"/>
      <c r="E69" s="48"/>
      <c r="F69" s="48"/>
      <c r="G69" s="49"/>
      <c r="H69" s="6"/>
      <c r="I69" s="50"/>
      <c r="J69" s="48"/>
      <c r="K69" s="48"/>
      <c r="L69" s="49"/>
      <c r="M69" s="6"/>
      <c r="N69" s="50"/>
      <c r="O69" s="48"/>
      <c r="P69" s="48"/>
      <c r="Q69" s="49"/>
    </row>
    <row r="70" spans="1:701" x14ac:dyDescent="0.25">
      <c r="A70" s="51"/>
      <c r="B70" s="51"/>
      <c r="C70" s="51"/>
      <c r="D70" s="51"/>
      <c r="E70" s="51"/>
      <c r="F70" s="51"/>
      <c r="G70" s="51"/>
      <c r="I70" s="51"/>
      <c r="J70" s="51"/>
      <c r="K70" s="51"/>
      <c r="L70" s="51"/>
      <c r="N70" s="51"/>
      <c r="O70" s="51"/>
      <c r="P70" s="51"/>
      <c r="Q70" s="51"/>
    </row>
    <row r="71" spans="1:701" x14ac:dyDescent="0.25">
      <c r="A71" s="53"/>
      <c r="B71" s="54" t="s">
        <v>257</v>
      </c>
      <c r="C71" s="55"/>
      <c r="D71" s="55"/>
      <c r="E71" s="55"/>
      <c r="F71" s="55"/>
      <c r="G71" s="61">
        <f>SUBTOTAL(109,G6:G69)</f>
        <v>0</v>
      </c>
      <c r="H71" s="55"/>
      <c r="I71" s="55"/>
      <c r="J71" s="55"/>
      <c r="K71" s="55"/>
      <c r="L71" s="61">
        <f>SUBTOTAL(109,L6:L69)</f>
        <v>0</v>
      </c>
      <c r="M71" s="55"/>
      <c r="N71" s="55"/>
      <c r="O71" s="55"/>
      <c r="P71" s="55"/>
      <c r="Q71" s="61">
        <f>SUBTOTAL(109,Q6:Q69)</f>
        <v>0</v>
      </c>
      <c r="ZY71" t="s">
        <v>258</v>
      </c>
    </row>
    <row r="72" spans="1:701" x14ac:dyDescent="0.25">
      <c r="A72" s="56">
        <v>20</v>
      </c>
      <c r="B72" s="57" t="str">
        <f>CONCATENATE("Montant TVA (",A72,"%)")</f>
        <v>Montant TVA (20%)</v>
      </c>
      <c r="G72" s="61">
        <f>(G71*A72)/100</f>
        <v>0</v>
      </c>
      <c r="L72" s="61">
        <f>(L71*A72)/100</f>
        <v>0</v>
      </c>
      <c r="Q72" s="61">
        <f>(Q71*A72)/100</f>
        <v>0</v>
      </c>
      <c r="ZY72" t="s">
        <v>259</v>
      </c>
    </row>
    <row r="73" spans="1:701" x14ac:dyDescent="0.25">
      <c r="A73" s="58"/>
      <c r="B73" s="59" t="s">
        <v>260</v>
      </c>
      <c r="C73" s="60"/>
      <c r="D73" s="60"/>
      <c r="E73" s="60"/>
      <c r="F73" s="60"/>
      <c r="G73" s="61">
        <f>G71+G72</f>
        <v>0</v>
      </c>
      <c r="H73" s="60"/>
      <c r="I73" s="60"/>
      <c r="J73" s="60"/>
      <c r="K73" s="60"/>
      <c r="L73" s="61">
        <f>L71+L72</f>
        <v>0</v>
      </c>
      <c r="M73" s="60"/>
      <c r="N73" s="60"/>
      <c r="O73" s="60"/>
      <c r="P73" s="60"/>
      <c r="Q73" s="61">
        <f>Q71+Q72</f>
        <v>0</v>
      </c>
      <c r="ZY73" t="s">
        <v>261</v>
      </c>
    </row>
    <row r="74" spans="1:701" x14ac:dyDescent="0.25">
      <c r="G74" s="52"/>
      <c r="L74" s="52"/>
      <c r="Q74" s="52"/>
    </row>
    <row r="75" spans="1:701" x14ac:dyDescent="0.25">
      <c r="G75" s="52"/>
      <c r="L75" s="52"/>
      <c r="Q75" s="52"/>
    </row>
  </sheetData>
  <mergeCells count="5">
    <mergeCell ref="D3:G3"/>
    <mergeCell ref="I3:L3"/>
    <mergeCell ref="N3:Q3"/>
    <mergeCell ref="A1:Q1"/>
    <mergeCell ref="A2:Q2"/>
  </mergeCells>
  <printOptions horizontalCentered="1"/>
  <pageMargins left="0.15748031496062992" right="0.15748031496062992" top="0.15748031496062992" bottom="0.15748031496062992" header="0.74803149606299213" footer="0.74803149606299213"/>
  <pageSetup paperSize="8" scale="72" fitToHeight="0" orientation="portrait" r:id="rId1"/>
  <headerFooter>
    <oddFooter>&amp;LPhase : DCE &amp;CUs &amp;&amp;Co - 06 JUIN 2025&amp;RPage :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N°04 METALLERIE</vt:lpstr>
      <vt:lpstr>'Lot N°04 METALLERIE'!Impression_des_titres</vt:lpstr>
      <vt:lpstr>'Lot N°04 METALLERIE'!Zone_d_impression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e.amblard</dc:creator>
  <cp:lastModifiedBy>Romane RAVINEL</cp:lastModifiedBy>
  <cp:lastPrinted>2025-06-12T06:46:55Z</cp:lastPrinted>
  <dcterms:created xsi:type="dcterms:W3CDTF">2025-06-12T05:37:17Z</dcterms:created>
  <dcterms:modified xsi:type="dcterms:W3CDTF">2025-06-12T06:46:59Z</dcterms:modified>
</cp:coreProperties>
</file>